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19\190105_Specka Žamberk infrastruktura\03_DPS_pdf\F_Rozpočet\"/>
    </mc:Choice>
  </mc:AlternateContent>
  <xr:revisionPtr revIDLastSave="0" documentId="8_{3510BF44-A923-4DFF-BD9F-3B2D8A48F81B}" xr6:coauthVersionLast="45" xr6:coauthVersionMax="45" xr10:uidLastSave="{00000000-0000-0000-0000-000000000000}"/>
  <bookViews>
    <workbookView xWindow="6660" yWindow="1020" windowWidth="15765" windowHeight="12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Pol'!$A$1:$X$39</definedName>
    <definedName name="_xlnm.Print_Area" localSheetId="4">'1 1 Pol'!$A$1:$X$308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H44" i="1" s="1"/>
  <c r="I44" i="1" s="1"/>
  <c r="F44" i="1"/>
  <c r="G43" i="1"/>
  <c r="F43" i="1"/>
  <c r="H43" i="1" s="1"/>
  <c r="I43" i="1" s="1"/>
  <c r="G42" i="1"/>
  <c r="H42" i="1" s="1"/>
  <c r="I42" i="1" s="1"/>
  <c r="F42" i="1"/>
  <c r="G41" i="1"/>
  <c r="H41" i="1" s="1"/>
  <c r="I41" i="1" s="1"/>
  <c r="F41" i="1"/>
  <c r="G39" i="1"/>
  <c r="F39" i="1"/>
  <c r="H39" i="1" s="1"/>
  <c r="H45" i="1" s="1"/>
  <c r="G307" i="13"/>
  <c r="BA304" i="13"/>
  <c r="BA284" i="13"/>
  <c r="BA197" i="13"/>
  <c r="BA189" i="13"/>
  <c r="BA187" i="13"/>
  <c r="BA93" i="13"/>
  <c r="BA87" i="13"/>
  <c r="BA64" i="13"/>
  <c r="BA18" i="13"/>
  <c r="G8" i="13"/>
  <c r="O8" i="13"/>
  <c r="Q8" i="13"/>
  <c r="G9" i="13"/>
  <c r="I9" i="13"/>
  <c r="I8" i="13" s="1"/>
  <c r="K9" i="13"/>
  <c r="K8" i="13" s="1"/>
  <c r="M9" i="13"/>
  <c r="M8" i="13" s="1"/>
  <c r="O9" i="13"/>
  <c r="Q9" i="13"/>
  <c r="V9" i="13"/>
  <c r="V8" i="13" s="1"/>
  <c r="G16" i="13"/>
  <c r="V16" i="13"/>
  <c r="G17" i="13"/>
  <c r="M17" i="13" s="1"/>
  <c r="I17" i="13"/>
  <c r="I16" i="13" s="1"/>
  <c r="K17" i="13"/>
  <c r="O17" i="13"/>
  <c r="O16" i="13" s="1"/>
  <c r="Q17" i="13"/>
  <c r="Q16" i="13" s="1"/>
  <c r="V17" i="13"/>
  <c r="G20" i="13"/>
  <c r="M20" i="13" s="1"/>
  <c r="I20" i="13"/>
  <c r="K20" i="13"/>
  <c r="K16" i="13" s="1"/>
  <c r="O20" i="13"/>
  <c r="Q20" i="13"/>
  <c r="V20" i="13"/>
  <c r="G22" i="13"/>
  <c r="I22" i="13"/>
  <c r="K22" i="13"/>
  <c r="M22" i="13"/>
  <c r="O22" i="13"/>
  <c r="Q22" i="13"/>
  <c r="V22" i="13"/>
  <c r="O24" i="13"/>
  <c r="G25" i="13"/>
  <c r="I25" i="13"/>
  <c r="I24" i="13" s="1"/>
  <c r="K25" i="13"/>
  <c r="M25" i="13"/>
  <c r="O25" i="13"/>
  <c r="Q25" i="13"/>
  <c r="Q24" i="13" s="1"/>
  <c r="V25" i="13"/>
  <c r="G35" i="13"/>
  <c r="G24" i="13" s="1"/>
  <c r="I35" i="13"/>
  <c r="K35" i="13"/>
  <c r="K24" i="13" s="1"/>
  <c r="O35" i="13"/>
  <c r="Q35" i="13"/>
  <c r="V35" i="13"/>
  <c r="V24" i="13" s="1"/>
  <c r="V45" i="13"/>
  <c r="G46" i="13"/>
  <c r="G45" i="13" s="1"/>
  <c r="I46" i="13"/>
  <c r="K46" i="13"/>
  <c r="K45" i="13" s="1"/>
  <c r="O46" i="13"/>
  <c r="O45" i="13" s="1"/>
  <c r="Q46" i="13"/>
  <c r="V46" i="13"/>
  <c r="G49" i="13"/>
  <c r="M49" i="13" s="1"/>
  <c r="I49" i="13"/>
  <c r="I45" i="13" s="1"/>
  <c r="K49" i="13"/>
  <c r="O49" i="13"/>
  <c r="Q49" i="13"/>
  <c r="Q45" i="13" s="1"/>
  <c r="V49" i="13"/>
  <c r="G52" i="13"/>
  <c r="M52" i="13" s="1"/>
  <c r="I52" i="13"/>
  <c r="K52" i="13"/>
  <c r="O52" i="13"/>
  <c r="Q52" i="13"/>
  <c r="V52" i="13"/>
  <c r="G55" i="13"/>
  <c r="I55" i="13"/>
  <c r="K55" i="13"/>
  <c r="M55" i="13"/>
  <c r="O55" i="13"/>
  <c r="Q55" i="13"/>
  <c r="V55" i="13"/>
  <c r="G59" i="13"/>
  <c r="I59" i="13"/>
  <c r="K59" i="13"/>
  <c r="M59" i="13"/>
  <c r="O59" i="13"/>
  <c r="Q59" i="13"/>
  <c r="V59" i="13"/>
  <c r="I62" i="13"/>
  <c r="O62" i="13"/>
  <c r="Q62" i="13"/>
  <c r="G63" i="13"/>
  <c r="G62" i="13" s="1"/>
  <c r="I63" i="13"/>
  <c r="K63" i="13"/>
  <c r="K62" i="13" s="1"/>
  <c r="O63" i="13"/>
  <c r="Q63" i="13"/>
  <c r="V63" i="13"/>
  <c r="V62" i="13" s="1"/>
  <c r="G66" i="13"/>
  <c r="I66" i="13"/>
  <c r="K66" i="13"/>
  <c r="M66" i="13"/>
  <c r="O66" i="13"/>
  <c r="Q66" i="13"/>
  <c r="V66" i="13"/>
  <c r="G67" i="13"/>
  <c r="K67" i="13"/>
  <c r="O67" i="13"/>
  <c r="V67" i="13"/>
  <c r="G68" i="13"/>
  <c r="M68" i="13" s="1"/>
  <c r="M67" i="13" s="1"/>
  <c r="I68" i="13"/>
  <c r="I67" i="13" s="1"/>
  <c r="K68" i="13"/>
  <c r="O68" i="13"/>
  <c r="Q68" i="13"/>
  <c r="Q67" i="13" s="1"/>
  <c r="V68" i="13"/>
  <c r="G69" i="13"/>
  <c r="K69" i="13"/>
  <c r="O69" i="13"/>
  <c r="V69" i="13"/>
  <c r="G70" i="13"/>
  <c r="I70" i="13"/>
  <c r="I69" i="13" s="1"/>
  <c r="K70" i="13"/>
  <c r="M70" i="13"/>
  <c r="M69" i="13" s="1"/>
  <c r="O70" i="13"/>
  <c r="Q70" i="13"/>
  <c r="Q69" i="13" s="1"/>
  <c r="V70" i="13"/>
  <c r="G76" i="13"/>
  <c r="I76" i="13"/>
  <c r="I75" i="13" s="1"/>
  <c r="K76" i="13"/>
  <c r="M76" i="13"/>
  <c r="O76" i="13"/>
  <c r="Q76" i="13"/>
  <c r="Q75" i="13" s="1"/>
  <c r="V76" i="13"/>
  <c r="G79" i="13"/>
  <c r="M79" i="13" s="1"/>
  <c r="I79" i="13"/>
  <c r="K79" i="13"/>
  <c r="K75" i="13" s="1"/>
  <c r="O79" i="13"/>
  <c r="Q79" i="13"/>
  <c r="V79" i="13"/>
  <c r="V75" i="13" s="1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O75" i="13" s="1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I94" i="13"/>
  <c r="Q94" i="13"/>
  <c r="G95" i="13"/>
  <c r="G94" i="13" s="1"/>
  <c r="I95" i="13"/>
  <c r="K95" i="13"/>
  <c r="K94" i="13" s="1"/>
  <c r="O95" i="13"/>
  <c r="O94" i="13" s="1"/>
  <c r="Q95" i="13"/>
  <c r="V95" i="13"/>
  <c r="V94" i="13" s="1"/>
  <c r="I97" i="13"/>
  <c r="G98" i="13"/>
  <c r="M98" i="13" s="1"/>
  <c r="I98" i="13"/>
  <c r="K98" i="13"/>
  <c r="K97" i="13" s="1"/>
  <c r="O98" i="13"/>
  <c r="O97" i="13" s="1"/>
  <c r="Q98" i="13"/>
  <c r="V98" i="13"/>
  <c r="V97" i="13" s="1"/>
  <c r="G100" i="13"/>
  <c r="I100" i="13"/>
  <c r="K100" i="13"/>
  <c r="M100" i="13"/>
  <c r="O100" i="13"/>
  <c r="Q100" i="13"/>
  <c r="V100" i="13"/>
  <c r="G101" i="13"/>
  <c r="G97" i="13" s="1"/>
  <c r="I101" i="13"/>
  <c r="K101" i="13"/>
  <c r="O101" i="13"/>
  <c r="Q101" i="13"/>
  <c r="V101" i="13"/>
  <c r="G103" i="13"/>
  <c r="I103" i="13"/>
  <c r="K103" i="13"/>
  <c r="M103" i="13"/>
  <c r="O103" i="13"/>
  <c r="Q103" i="13"/>
  <c r="Q97" i="13" s="1"/>
  <c r="V103" i="13"/>
  <c r="G104" i="13"/>
  <c r="M104" i="13" s="1"/>
  <c r="I104" i="13"/>
  <c r="K104" i="13"/>
  <c r="O104" i="13"/>
  <c r="Q104" i="13"/>
  <c r="V104" i="13"/>
  <c r="I106" i="13"/>
  <c r="Q106" i="13"/>
  <c r="V106" i="13"/>
  <c r="G107" i="13"/>
  <c r="G106" i="13" s="1"/>
  <c r="I107" i="13"/>
  <c r="K107" i="13"/>
  <c r="K106" i="13" s="1"/>
  <c r="O107" i="13"/>
  <c r="O106" i="13" s="1"/>
  <c r="Q107" i="13"/>
  <c r="V107" i="13"/>
  <c r="G113" i="13"/>
  <c r="M113" i="13" s="1"/>
  <c r="I113" i="13"/>
  <c r="K113" i="13"/>
  <c r="K112" i="13" s="1"/>
  <c r="O113" i="13"/>
  <c r="O112" i="13" s="1"/>
  <c r="Q113" i="13"/>
  <c r="V113" i="13"/>
  <c r="V112" i="13" s="1"/>
  <c r="G115" i="13"/>
  <c r="I115" i="13"/>
  <c r="K115" i="13"/>
  <c r="M115" i="13"/>
  <c r="O115" i="13"/>
  <c r="Q115" i="13"/>
  <c r="V115" i="13"/>
  <c r="G117" i="13"/>
  <c r="G112" i="13" s="1"/>
  <c r="I117" i="13"/>
  <c r="K117" i="13"/>
  <c r="M117" i="13"/>
  <c r="O117" i="13"/>
  <c r="Q117" i="13"/>
  <c r="V117" i="13"/>
  <c r="G118" i="13"/>
  <c r="I118" i="13"/>
  <c r="K118" i="13"/>
  <c r="M118" i="13"/>
  <c r="O118" i="13"/>
  <c r="Q118" i="13"/>
  <c r="Q112" i="13" s="1"/>
  <c r="V118" i="13"/>
  <c r="G122" i="13"/>
  <c r="M122" i="13" s="1"/>
  <c r="I122" i="13"/>
  <c r="K122" i="13"/>
  <c r="O122" i="13"/>
  <c r="Q122" i="13"/>
  <c r="V122" i="13"/>
  <c r="G124" i="13"/>
  <c r="I124" i="13"/>
  <c r="K124" i="13"/>
  <c r="M124" i="13"/>
  <c r="O124" i="13"/>
  <c r="Q124" i="13"/>
  <c r="V124" i="13"/>
  <c r="G125" i="13"/>
  <c r="M125" i="13" s="1"/>
  <c r="I125" i="13"/>
  <c r="K125" i="13"/>
  <c r="O125" i="13"/>
  <c r="Q125" i="13"/>
  <c r="V125" i="13"/>
  <c r="G127" i="13"/>
  <c r="M127" i="13" s="1"/>
  <c r="I127" i="13"/>
  <c r="I112" i="13" s="1"/>
  <c r="K127" i="13"/>
  <c r="O127" i="13"/>
  <c r="Q127" i="13"/>
  <c r="V127" i="13"/>
  <c r="G130" i="13"/>
  <c r="I130" i="13"/>
  <c r="K130" i="13"/>
  <c r="M130" i="13"/>
  <c r="O130" i="13"/>
  <c r="Q130" i="13"/>
  <c r="Q129" i="13" s="1"/>
  <c r="V130" i="13"/>
  <c r="G132" i="13"/>
  <c r="G129" i="13" s="1"/>
  <c r="I132" i="13"/>
  <c r="K132" i="13"/>
  <c r="O132" i="13"/>
  <c r="O129" i="13" s="1"/>
  <c r="Q132" i="13"/>
  <c r="V132" i="13"/>
  <c r="G134" i="13"/>
  <c r="I134" i="13"/>
  <c r="I129" i="13" s="1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V129" i="13" s="1"/>
  <c r="G137" i="13"/>
  <c r="I137" i="13"/>
  <c r="K137" i="13"/>
  <c r="M137" i="13"/>
  <c r="O137" i="13"/>
  <c r="Q137" i="13"/>
  <c r="V137" i="13"/>
  <c r="G139" i="13"/>
  <c r="M139" i="13" s="1"/>
  <c r="I139" i="13"/>
  <c r="K139" i="13"/>
  <c r="O139" i="13"/>
  <c r="Q139" i="13"/>
  <c r="V139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K129" i="13" s="1"/>
  <c r="O143" i="13"/>
  <c r="Q143" i="13"/>
  <c r="V143" i="13"/>
  <c r="G145" i="13"/>
  <c r="I145" i="13"/>
  <c r="K145" i="13"/>
  <c r="M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I149" i="13"/>
  <c r="K149" i="13"/>
  <c r="M149" i="13"/>
  <c r="O149" i="13"/>
  <c r="Q149" i="13"/>
  <c r="V149" i="13"/>
  <c r="G151" i="13"/>
  <c r="M151" i="13" s="1"/>
  <c r="I151" i="13"/>
  <c r="K151" i="13"/>
  <c r="O151" i="13"/>
  <c r="Q151" i="13"/>
  <c r="V151" i="13"/>
  <c r="G153" i="13"/>
  <c r="I153" i="13"/>
  <c r="K153" i="13"/>
  <c r="M153" i="13"/>
  <c r="O153" i="13"/>
  <c r="Q153" i="13"/>
  <c r="V153" i="13"/>
  <c r="G156" i="13"/>
  <c r="M156" i="13" s="1"/>
  <c r="I156" i="13"/>
  <c r="I155" i="13" s="1"/>
  <c r="K156" i="13"/>
  <c r="O156" i="13"/>
  <c r="Q156" i="13"/>
  <c r="Q155" i="13" s="1"/>
  <c r="V156" i="13"/>
  <c r="G162" i="13"/>
  <c r="M162" i="13" s="1"/>
  <c r="I162" i="13"/>
  <c r="K162" i="13"/>
  <c r="K155" i="13" s="1"/>
  <c r="O162" i="13"/>
  <c r="Q162" i="13"/>
  <c r="V162" i="13"/>
  <c r="V155" i="13" s="1"/>
  <c r="G168" i="13"/>
  <c r="I168" i="13"/>
  <c r="K168" i="13"/>
  <c r="M168" i="13"/>
  <c r="O168" i="13"/>
  <c r="Q168" i="13"/>
  <c r="V168" i="13"/>
  <c r="G174" i="13"/>
  <c r="M174" i="13" s="1"/>
  <c r="I174" i="13"/>
  <c r="K174" i="13"/>
  <c r="O174" i="13"/>
  <c r="O155" i="13" s="1"/>
  <c r="Q174" i="13"/>
  <c r="V174" i="13"/>
  <c r="G180" i="13"/>
  <c r="I180" i="13"/>
  <c r="K180" i="13"/>
  <c r="M180" i="13"/>
  <c r="O180" i="13"/>
  <c r="Q180" i="13"/>
  <c r="V180" i="13"/>
  <c r="G181" i="13"/>
  <c r="M181" i="13" s="1"/>
  <c r="I181" i="13"/>
  <c r="K181" i="13"/>
  <c r="O181" i="13"/>
  <c r="Q181" i="13"/>
  <c r="V181" i="13"/>
  <c r="G184" i="13"/>
  <c r="I184" i="13"/>
  <c r="K184" i="13"/>
  <c r="M184" i="13"/>
  <c r="O184" i="13"/>
  <c r="Q184" i="13"/>
  <c r="V184" i="13"/>
  <c r="G185" i="13"/>
  <c r="M185" i="13" s="1"/>
  <c r="I185" i="13"/>
  <c r="K185" i="13"/>
  <c r="O185" i="13"/>
  <c r="Q185" i="13"/>
  <c r="V185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5" i="13"/>
  <c r="I195" i="13"/>
  <c r="K195" i="13"/>
  <c r="M195" i="13"/>
  <c r="O195" i="13"/>
  <c r="Q195" i="13"/>
  <c r="V195" i="13"/>
  <c r="G198" i="13"/>
  <c r="M198" i="13" s="1"/>
  <c r="I198" i="13"/>
  <c r="K198" i="13"/>
  <c r="O198" i="13"/>
  <c r="Q198" i="13"/>
  <c r="V198" i="13"/>
  <c r="G203" i="13"/>
  <c r="I203" i="13"/>
  <c r="K203" i="13"/>
  <c r="M203" i="13"/>
  <c r="O203" i="13"/>
  <c r="Q203" i="13"/>
  <c r="V203" i="13"/>
  <c r="G212" i="13"/>
  <c r="M212" i="13" s="1"/>
  <c r="I212" i="13"/>
  <c r="K212" i="13"/>
  <c r="O212" i="13"/>
  <c r="Q212" i="13"/>
  <c r="V212" i="13"/>
  <c r="G240" i="13"/>
  <c r="M240" i="13" s="1"/>
  <c r="I240" i="13"/>
  <c r="K240" i="13"/>
  <c r="O240" i="13"/>
  <c r="Q240" i="13"/>
  <c r="V240" i="13"/>
  <c r="G248" i="13"/>
  <c r="M248" i="13" s="1"/>
  <c r="I248" i="13"/>
  <c r="K248" i="13"/>
  <c r="O248" i="13"/>
  <c r="Q248" i="13"/>
  <c r="V248" i="13"/>
  <c r="G250" i="13"/>
  <c r="I250" i="13"/>
  <c r="K250" i="13"/>
  <c r="M250" i="13"/>
  <c r="O250" i="13"/>
  <c r="Q250" i="13"/>
  <c r="V250" i="13"/>
  <c r="G252" i="13"/>
  <c r="O252" i="13"/>
  <c r="G253" i="13"/>
  <c r="I253" i="13"/>
  <c r="I252" i="13" s="1"/>
  <c r="K253" i="13"/>
  <c r="M253" i="13"/>
  <c r="O253" i="13"/>
  <c r="Q253" i="13"/>
  <c r="Q252" i="13" s="1"/>
  <c r="V253" i="13"/>
  <c r="G262" i="13"/>
  <c r="M262" i="13" s="1"/>
  <c r="M252" i="13" s="1"/>
  <c r="I262" i="13"/>
  <c r="K262" i="13"/>
  <c r="K252" i="13" s="1"/>
  <c r="O262" i="13"/>
  <c r="Q262" i="13"/>
  <c r="V262" i="13"/>
  <c r="V252" i="13" s="1"/>
  <c r="G263" i="13"/>
  <c r="I263" i="13"/>
  <c r="K263" i="13"/>
  <c r="M263" i="13"/>
  <c r="O263" i="13"/>
  <c r="Q263" i="13"/>
  <c r="V263" i="13"/>
  <c r="G264" i="13"/>
  <c r="G265" i="13"/>
  <c r="M265" i="13" s="1"/>
  <c r="I265" i="13"/>
  <c r="I264" i="13" s="1"/>
  <c r="K265" i="13"/>
  <c r="O265" i="13"/>
  <c r="Q265" i="13"/>
  <c r="Q264" i="13" s="1"/>
  <c r="V265" i="13"/>
  <c r="G266" i="13"/>
  <c r="M266" i="13" s="1"/>
  <c r="I266" i="13"/>
  <c r="K266" i="13"/>
  <c r="K264" i="13" s="1"/>
  <c r="O266" i="13"/>
  <c r="Q266" i="13"/>
  <c r="V266" i="13"/>
  <c r="V264" i="13" s="1"/>
  <c r="G267" i="13"/>
  <c r="I267" i="13"/>
  <c r="K267" i="13"/>
  <c r="M267" i="13"/>
  <c r="O267" i="13"/>
  <c r="Q267" i="13"/>
  <c r="V267" i="13"/>
  <c r="G268" i="13"/>
  <c r="M268" i="13" s="1"/>
  <c r="I268" i="13"/>
  <c r="K268" i="13"/>
  <c r="O268" i="13"/>
  <c r="O264" i="13" s="1"/>
  <c r="Q268" i="13"/>
  <c r="V268" i="13"/>
  <c r="G269" i="13"/>
  <c r="I269" i="13"/>
  <c r="K269" i="13"/>
  <c r="M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I275" i="13"/>
  <c r="K275" i="13"/>
  <c r="M275" i="13"/>
  <c r="O275" i="13"/>
  <c r="Q275" i="13"/>
  <c r="V275" i="13"/>
  <c r="G277" i="13"/>
  <c r="M277" i="13" s="1"/>
  <c r="I277" i="13"/>
  <c r="K277" i="13"/>
  <c r="O277" i="13"/>
  <c r="Q277" i="13"/>
  <c r="V277" i="13"/>
  <c r="G279" i="13"/>
  <c r="I279" i="13"/>
  <c r="K279" i="13"/>
  <c r="M279" i="13"/>
  <c r="O279" i="13"/>
  <c r="Q279" i="13"/>
  <c r="V279" i="13"/>
  <c r="G281" i="13"/>
  <c r="M281" i="13" s="1"/>
  <c r="I281" i="13"/>
  <c r="K281" i="13"/>
  <c r="O281" i="13"/>
  <c r="Q281" i="13"/>
  <c r="V281" i="13"/>
  <c r="G282" i="13"/>
  <c r="I282" i="13"/>
  <c r="K282" i="13"/>
  <c r="M282" i="13"/>
  <c r="O282" i="13"/>
  <c r="Q282" i="13"/>
  <c r="V282" i="13"/>
  <c r="G283" i="13"/>
  <c r="M283" i="13" s="1"/>
  <c r="I283" i="13"/>
  <c r="K283" i="13"/>
  <c r="O283" i="13"/>
  <c r="Q283" i="13"/>
  <c r="V283" i="13"/>
  <c r="G285" i="13"/>
  <c r="M285" i="13" s="1"/>
  <c r="I285" i="13"/>
  <c r="K285" i="13"/>
  <c r="O285" i="13"/>
  <c r="Q285" i="13"/>
  <c r="V285" i="13"/>
  <c r="G287" i="13"/>
  <c r="M287" i="13" s="1"/>
  <c r="I287" i="13"/>
  <c r="K287" i="13"/>
  <c r="O287" i="13"/>
  <c r="Q287" i="13"/>
  <c r="V287" i="13"/>
  <c r="G288" i="13"/>
  <c r="I288" i="13"/>
  <c r="K288" i="13"/>
  <c r="M288" i="13"/>
  <c r="O288" i="13"/>
  <c r="Q288" i="13"/>
  <c r="V288" i="13"/>
  <c r="G289" i="13"/>
  <c r="I289" i="13"/>
  <c r="K289" i="13"/>
  <c r="M289" i="13"/>
  <c r="O289" i="13"/>
  <c r="Q289" i="13"/>
  <c r="V289" i="13"/>
  <c r="G290" i="13"/>
  <c r="I290" i="13"/>
  <c r="K290" i="13"/>
  <c r="M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I292" i="13"/>
  <c r="K292" i="13"/>
  <c r="M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I294" i="13"/>
  <c r="Q294" i="13"/>
  <c r="G295" i="13"/>
  <c r="M295" i="13" s="1"/>
  <c r="M294" i="13" s="1"/>
  <c r="I295" i="13"/>
  <c r="K295" i="13"/>
  <c r="K294" i="13" s="1"/>
  <c r="O295" i="13"/>
  <c r="O294" i="13" s="1"/>
  <c r="Q295" i="13"/>
  <c r="V295" i="13"/>
  <c r="V294" i="13" s="1"/>
  <c r="AE307" i="13"/>
  <c r="G38" i="12"/>
  <c r="BA36" i="12"/>
  <c r="BA33" i="12"/>
  <c r="BA30" i="12"/>
  <c r="BA27" i="12"/>
  <c r="BA25" i="12"/>
  <c r="BA23" i="12"/>
  <c r="BA21" i="12"/>
  <c r="BA15" i="12"/>
  <c r="BA13" i="12"/>
  <c r="I8" i="12"/>
  <c r="Q8" i="12"/>
  <c r="G9" i="12"/>
  <c r="I9" i="12"/>
  <c r="K9" i="12"/>
  <c r="K8" i="12" s="1"/>
  <c r="M9" i="12"/>
  <c r="O9" i="12"/>
  <c r="Q9" i="12"/>
  <c r="V9" i="12"/>
  <c r="V8" i="12" s="1"/>
  <c r="G11" i="12"/>
  <c r="I11" i="12"/>
  <c r="K11" i="12"/>
  <c r="M11" i="12"/>
  <c r="O11" i="12"/>
  <c r="O8" i="12" s="1"/>
  <c r="Q11" i="12"/>
  <c r="V11" i="12"/>
  <c r="G17" i="12"/>
  <c r="G8" i="12" s="1"/>
  <c r="I17" i="12"/>
  <c r="K17" i="12"/>
  <c r="O17" i="12"/>
  <c r="Q17" i="12"/>
  <c r="V17" i="12"/>
  <c r="G20" i="12"/>
  <c r="I20" i="12"/>
  <c r="K20" i="12"/>
  <c r="K19" i="12" s="1"/>
  <c r="M20" i="12"/>
  <c r="O20" i="12"/>
  <c r="Q20" i="12"/>
  <c r="V20" i="12"/>
  <c r="V19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O19" i="12" s="1"/>
  <c r="Q24" i="12"/>
  <c r="V24" i="12"/>
  <c r="G26" i="12"/>
  <c r="M26" i="12" s="1"/>
  <c r="I26" i="12"/>
  <c r="I19" i="12" s="1"/>
  <c r="K26" i="12"/>
  <c r="O26" i="12"/>
  <c r="Q26" i="12"/>
  <c r="Q19" i="12" s="1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AE38" i="12"/>
  <c r="I20" i="1"/>
  <c r="I19" i="1"/>
  <c r="I18" i="1"/>
  <c r="F45" i="1"/>
  <c r="G45" i="1"/>
  <c r="G25" i="1" s="1"/>
  <c r="A25" i="1" s="1"/>
  <c r="A26" i="1" s="1"/>
  <c r="G26" i="1" s="1"/>
  <c r="H40" i="1"/>
  <c r="I40" i="1" s="1"/>
  <c r="I17" i="1" l="1"/>
  <c r="I16" i="1"/>
  <c r="I21" i="1" s="1"/>
  <c r="I71" i="1"/>
  <c r="J70" i="1" s="1"/>
  <c r="G28" i="1"/>
  <c r="G23" i="1"/>
  <c r="M75" i="13"/>
  <c r="M264" i="13"/>
  <c r="M155" i="13"/>
  <c r="M112" i="13"/>
  <c r="M97" i="13"/>
  <c r="M16" i="13"/>
  <c r="G155" i="13"/>
  <c r="M132" i="13"/>
  <c r="M129" i="13" s="1"/>
  <c r="M101" i="13"/>
  <c r="AF307" i="13"/>
  <c r="M63" i="13"/>
  <c r="M62" i="13" s="1"/>
  <c r="M35" i="13"/>
  <c r="M24" i="13" s="1"/>
  <c r="G75" i="13"/>
  <c r="M107" i="13"/>
  <c r="M106" i="13" s="1"/>
  <c r="M95" i="13"/>
  <c r="M94" i="13" s="1"/>
  <c r="M46" i="13"/>
  <c r="M45" i="13" s="1"/>
  <c r="M19" i="12"/>
  <c r="M17" i="12"/>
  <c r="M8" i="12" s="1"/>
  <c r="G19" i="12"/>
  <c r="AF38" i="12"/>
  <c r="I39" i="1"/>
  <c r="I45" i="1" s="1"/>
  <c r="J28" i="1"/>
  <c r="J26" i="1"/>
  <c r="G38" i="1"/>
  <c r="F38" i="1"/>
  <c r="J23" i="1"/>
  <c r="J24" i="1"/>
  <c r="J25" i="1"/>
  <c r="J27" i="1"/>
  <c r="E24" i="1"/>
  <c r="E26" i="1"/>
  <c r="J60" i="1" l="1"/>
  <c r="J67" i="1"/>
  <c r="J56" i="1"/>
  <c r="J63" i="1"/>
  <c r="J59" i="1"/>
  <c r="J68" i="1"/>
  <c r="J66" i="1"/>
  <c r="J69" i="1"/>
  <c r="J55" i="1"/>
  <c r="J62" i="1"/>
  <c r="J52" i="1"/>
  <c r="J58" i="1"/>
  <c r="J57" i="1"/>
  <c r="J65" i="1"/>
  <c r="J61" i="1"/>
  <c r="J54" i="1"/>
  <c r="J64" i="1"/>
  <c r="J53" i="1"/>
  <c r="A23" i="1"/>
  <c r="A24" i="1" s="1"/>
  <c r="G24" i="1" s="1"/>
  <c r="A27" i="1" s="1"/>
  <c r="A29" i="1" s="1"/>
  <c r="G29" i="1" s="1"/>
  <c r="G27" i="1" s="1"/>
  <c r="J42" i="1"/>
  <c r="J44" i="1"/>
  <c r="J39" i="1"/>
  <c r="J45" i="1" s="1"/>
  <c r="J41" i="1"/>
  <c r="J43" i="1"/>
  <c r="J40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2093A351-89C0-4663-90BC-394EE30A4A1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240FCC-FE29-493F-8222-DC3DA1EC6B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Jarda</author>
  </authors>
  <commentList>
    <comment ref="S6" authorId="0" shapeId="0" xr:uid="{DDC3C800-063E-4888-9ADA-699779AED3A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6732779-2A18-4489-BAF8-CC54AC50F7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<sst xmlns="http://schemas.openxmlformats.org/spreadsheetml/2006/main" count="1567" uniqueCount="509">
  <si>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</si>
  <si>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</si>
  <si>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</si>
  <si>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</si>
  <si>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</si>
  <si>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</si>
  <si>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</si>
  <si>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</si>
  <si>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</si>
  <si>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</si>
  <si>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</si>
  <si>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</si>
  <si>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</si>
  <si>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</si>
  <si>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</si>
  <si>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</si>
  <si>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</si>
  <si>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</si>
  <si>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</si>
  <si>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</si>
  <si>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</si>
  <si>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</si>
  <si>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</si>
  <si>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</si>
  <si>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</si>
  <si>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</si>
  <si>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</si>
  <si>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</si>
  <si>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</si>
  <si>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</si>
  <si>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</si>
  <si>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</si>
  <si>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</si>
  <si>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</si>
  <si>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</si>
  <si>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</si>
  <si>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</si>
  <si>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</si>
  <si>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</si>
  <si>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</si>
  <si>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</si>
  <si>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</si>
  <si>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</si>
  <si>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</si>
  <si>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190105 Žamb</t>
  </si>
  <si>
    <t>Modernizace infrastruktury speciálních škol a školských zařízení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</si>
  <si>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</si>
  <si>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</si>
  <si>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</si>
  <si>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</si>
  <si>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</si>
  <si>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</si>
  <si>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Sinc s.r.o.</t>
  </si>
  <si>
    <t>Na Spravedlnosti 1533</t>
  </si>
  <si>
    <t>Pardubice - Zelené Předměstí</t>
  </si>
  <si>
    <t>28814878</t>
  </si>
  <si>
    <t>Stavba</t>
  </si>
  <si>
    <t>Stavební objekt</t>
  </si>
  <si>
    <t>01</t>
  </si>
  <si>
    <t>Ostatní a vedlejší náklady</t>
  </si>
  <si>
    <t>1</t>
  </si>
  <si>
    <t>Střední škola a základní škola Žamberk</t>
  </si>
  <si>
    <t>Stavební řešení</t>
  </si>
  <si>
    <t>Celkem za stavbu</t>
  </si>
  <si>
    <t>CZK</t>
  </si>
  <si>
    <t>Rekapitulace dílů</t>
  </si>
  <si>
    <t>Typ dílu</t>
  </si>
  <si>
    <t>342</t>
  </si>
  <si>
    <t>Sádrokartonové konstrukce</t>
  </si>
  <si>
    <t>43</t>
  </si>
  <si>
    <t>Schodiště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</si>
  <si>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</si>
  <si>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</si>
  <si>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</si>
  <si>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</si>
  <si>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</si>
  <si>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</si>
  <si>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</si>
  <si>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</si>
  <si>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</si>
  <si>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</si>
  <si>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</si>
  <si>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</si>
  <si>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</si>
  <si>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</si>
  <si>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</si>
  <si>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</si>
  <si>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735</t>
  </si>
  <si>
    <t>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</si>
  <si>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</si>
  <si>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</si>
  <si>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</si>
  <si>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</si>
  <si>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</si>
  <si>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</si>
  <si>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784</t>
  </si>
  <si>
    <t>Malby</t>
  </si>
  <si>
    <t>M21</t>
  </si>
  <si>
    <t>Elektromontáže</t>
  </si>
  <si>
    <t>M33</t>
  </si>
  <si>
    <t>Montáže dopravních zařízení a vah-výtahy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</si>
  <si>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</si>
  <si>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</si>
  <si>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</si>
  <si>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</si>
  <si>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</si>
  <si>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</si>
  <si>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</si>
  <si>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</si>
  <si>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</si>
  <si>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</si>
  <si>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</si>
  <si>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</si>
  <si>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</si>
  <si>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</si>
  <si>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</si>
  <si>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</si>
  <si>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</si>
  <si>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</si>
  <si>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</si>
  <si>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</si>
  <si>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</si>
  <si>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</si>
  <si>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</si>
  <si>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</si>
  <si>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</si>
  <si>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</si>
  <si>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</si>
  <si>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</si>
  <si>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</si>
  <si>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</si>
  <si>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005121011R</t>
  </si>
  <si>
    <t>Vybudování zařízení staveniště pro JKSO 801 až 803</t>
  </si>
  <si>
    <t>Soubor</t>
  </si>
  <si>
    <t>RTS 19/ II</t>
  </si>
  <si>
    <t>Indiv</t>
  </si>
  <si>
    <t>VRN</t>
  </si>
  <si>
    <t>POL99_</t>
  </si>
  <si>
    <t>Zřízení a vybudování zařízení stavebniště na pozemku investora.</t>
  </si>
  <si>
    <t>POP</t>
  </si>
  <si>
    <t>005121021R</t>
  </si>
  <si>
    <t>Provoz zařízení staveniště pro JKSO 801 až 803</t>
  </si>
  <si>
    <t>Úklid v prostorách sociálního zařízení a kanceláří stavby.</t>
  </si>
  <si>
    <t>005121031R</t>
  </si>
  <si>
    <t>Odstranění zařízení staveniště pro JKSO 801 až 803</t>
  </si>
  <si>
    <t>Odstranění zařízení staveniště včetně uvedení ploch do původního stavu</t>
  </si>
  <si>
    <t>005241010R</t>
  </si>
  <si>
    <t xml:space="preserve">Dokumentace skutečného provedení </t>
  </si>
  <si>
    <t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 </t>
  </si>
  <si>
    <t>005261010R</t>
  </si>
  <si>
    <t>Pojištění dodavatele a pojištění díla</t>
  </si>
  <si>
    <t>Náklady spojené s povinným pojištěním dodavatele nebo stavebního díla či jeho části, v rozsahu dle návrhu smlouvy o dílo“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</si>
  <si>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</si>
  <si>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</si>
  <si>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</si>
  <si>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</si>
  <si>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</si>
  <si>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pokud je zadavatel požaduje v obchodních podmínkách.</t>
  </si>
  <si>
    <t>005281010R</t>
  </si>
  <si>
    <t>Propagace</t>
  </si>
  <si>
    <t>POL99_8</t>
  </si>
  <si>
    <t>Zhotovení a montáž plakátu velikosti min. A3 na pevném podkladu umístěný po dobu realizace projektu v místě realizace projektu a dle odsouhlaseného vzoru objednatele, technické parametry dle pravidel publicity IROP.</t>
  </si>
  <si>
    <t>005211010R</t>
  </si>
  <si>
    <t>Předání a převzetí staveniště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</si>
  <si>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</si>
  <si>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</si>
  <si>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</si>
  <si>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</si>
  <si>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</si>
  <si>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0052930T</t>
  </si>
  <si>
    <t>Zábrany pro oddělení stavby od provozu školy</t>
  </si>
  <si>
    <t>kus</t>
  </si>
  <si>
    <t>Vlastní</t>
  </si>
  <si>
    <t>Práce</t>
  </si>
  <si>
    <t>POL1_1</t>
  </si>
  <si>
    <t>Provizorní k-ce z OSB desek včetně dveří a přelepení páskou spoje (zabránění pronikání prachu do objektu školy). Konstrukce bude oddělovat prostor školy od stavby.</t>
  </si>
  <si>
    <t>SUM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</si>
  <si>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</si>
  <si>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</si>
  <si>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</si>
  <si>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</si>
  <si>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Náklady spojené s publicitou projektu: </t>
  </si>
  <si>
    <t>END</t>
  </si>
  <si>
    <t>416061532R00</t>
  </si>
  <si>
    <t>Podhledy kazetové z desek sádrokartonových podhledy z demontovatelných kazet sádrokartonových akustických 600 x 600 mm tl.12,5 mm hrana pro skrytou podkonstrukci, bez izolace</t>
  </si>
  <si>
    <t>m2</t>
  </si>
  <si>
    <t>801-1</t>
  </si>
  <si>
    <t>RTS 19/ I</t>
  </si>
  <si>
    <t>Součinitel zvukové pohltivosti: 0,70</t>
  </si>
  <si>
    <t>Světelná reflexe: 88%</t>
  </si>
  <si>
    <t>D 1.1.1 m.č. 2.42 : 45,05</t>
  </si>
  <si>
    <t>VV</t>
  </si>
  <si>
    <t>m.č. 3.47 : 24,11</t>
  </si>
  <si>
    <t>m.č. 3.48 : 6,55</t>
  </si>
  <si>
    <t>m.č. 3.49 : 13,68</t>
  </si>
  <si>
    <t>434311114R00</t>
  </si>
  <si>
    <t>Stupně dusané z betonu třídy C 16/20</t>
  </si>
  <si>
    <t>m</t>
  </si>
  <si>
    <t>na terén nebo na desku z betonu prostého nebo prokládaného kamenem, bez potěru, se zahlazením povrchu,</t>
  </si>
  <si>
    <t>SPI</t>
  </si>
  <si>
    <t>D 1.1.1-D 1.1.9 PDL1 : 1,6*2</t>
  </si>
  <si>
    <t>434351141R00</t>
  </si>
  <si>
    <t>Bednění stupňů betonovaných na podstupňové desce nebo na terénu přímočarých zřízení</t>
  </si>
  <si>
    <t>D 1.1.1-D 1.1.9 PDL1 : 1,6*2*(0,15+0,32)</t>
  </si>
  <si>
    <t>434351142R00</t>
  </si>
  <si>
    <t>Bednění stupňů betonovaných na podstupňové desce nebo na terénu přímočarých odstranění</t>
  </si>
  <si>
    <t>602021105R00</t>
  </si>
  <si>
    <t xml:space="preserve">Omítka stěn z hotových směsí vyrovnávač nasákavosti, akrylátová disperze,  ,  ,  </t>
  </si>
  <si>
    <t>po jednotlivých vrstvách</t>
  </si>
  <si>
    <t>D 1.1.1 m.č. 2.42 : (7,65+2,7)*2*4,15</t>
  </si>
  <si>
    <t>Začátek provozního součtu</t>
  </si>
  <si>
    <t xml:space="preserve">  m.č. 3.47 : (5,7+4,1)*2</t>
  </si>
  <si>
    <t xml:space="preserve">  m.č. 3.48 : (1,8+3,45)*2</t>
  </si>
  <si>
    <t xml:space="preserve">  m.č. 3.49 : (3,8+3,45)*2</t>
  </si>
  <si>
    <t xml:space="preserve">  Mezisoučet</t>
  </si>
  <si>
    <t>Konec provozního součtu</t>
  </si>
  <si>
    <t>44,6*4,05</t>
  </si>
  <si>
    <t>602021141RT2</t>
  </si>
  <si>
    <t xml:space="preserve">Omítka stěn z hotových směsí vrstva štuková, vápenná,  , tloušťka vrstvy 3 mm,  </t>
  </si>
  <si>
    <t>631313611R00</t>
  </si>
  <si>
    <t xml:space="preserve">Mazanina z betonu prostého tl. přes 80 do 120 mm třídy C 16/20 ,  </t>
  </si>
  <si>
    <t>m3</t>
  </si>
  <si>
    <t>(z kameniva) hlazená dřevěným hladítkem</t>
  </si>
  <si>
    <t>D 1.1.1-D 1.1.9 PDL1 : 6,7*0,15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</si>
  <si>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</si>
  <si>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</si>
  <si>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</si>
  <si>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Odkaz na mn. položky pořadí 7 : 1,00500</t>
  </si>
  <si>
    <t>631361921RT4</t>
  </si>
  <si>
    <t>Výztuž mazanin z betonů a z lehkých betonů ze svařovaných sítí průměr drátu 6 mm, velikost oka 100/100 mm</t>
  </si>
  <si>
    <t>t</t>
  </si>
  <si>
    <t>včetně distančních prvků</t>
  </si>
  <si>
    <t>D 1.1.1-D 1.1.9 PDL1 : (6,7+1,1)*0,0044*2</t>
  </si>
  <si>
    <t>632411105RT2</t>
  </si>
  <si>
    <t>Potěr ze suchých směsí samonivelační polymercementová stěrka, pevnost v tlaku 30 MPa, tloušťka 5 mm, bez penetrace</t>
  </si>
  <si>
    <t>s rozprostřením a uhlazením</t>
  </si>
  <si>
    <t>D 1.1.1-D 1.1.9 PDL1 : 6,7+1,1</t>
  </si>
  <si>
    <t>632418140RU1</t>
  </si>
  <si>
    <t>Potěr ze suchých směsí samonivelační litý potěr se sádrovým pojivem, tloušťky 40 mm, včetně penetrace</t>
  </si>
  <si>
    <t>D 1.1.1 m.č. 3.49 : 13,68</t>
  </si>
  <si>
    <t>642945111R00</t>
  </si>
  <si>
    <t>Osazení ocelových zárubní protipožárních jednokřídlových, do 2,5 m2</t>
  </si>
  <si>
    <t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t>
  </si>
  <si>
    <t>D 1.1.1-D 1.1.8 P01 : 1</t>
  </si>
  <si>
    <t>5533300136R</t>
  </si>
  <si>
    <t>zárubeň kovová s těsněním; pro klasické zdění; š profilu 110 mm; š průchodu 900 mm; h průchodu 1 970 mm; L, P; závěsy stavitelné; požární odolnost</t>
  </si>
  <si>
    <t>SPCM</t>
  </si>
  <si>
    <t>Specifikace</t>
  </si>
  <si>
    <t>POL3_1</t>
  </si>
  <si>
    <t>941955003R00</t>
  </si>
  <si>
    <t>Lešení lehké pracovní pomocné pomocné, o výšce lešeňové podlahy přes 1,9 do 2,5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</si>
  <si>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</si>
  <si>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</si>
  <si>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</si>
  <si>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965081712RT1</t>
  </si>
  <si>
    <t>Bourání podlah z keramických dlaždic, tloušťky do 10 mm, plochy do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</si>
  <si>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</si>
  <si>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</si>
  <si>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</si>
  <si>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</si>
  <si>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</si>
  <si>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</si>
  <si>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</si>
  <si>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D 1.1.1-D 1.1.8 P01 : 0,9*2</t>
  </si>
  <si>
    <t>979011111R00</t>
  </si>
  <si>
    <t>Svislá doprava suti a vybouraných hmot za prvé podlaží nad nebo pod základním podlažím</t>
  </si>
  <si>
    <t>POL1_3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</si>
  <si>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</si>
  <si>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</si>
  <si>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</si>
  <si>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</si>
  <si>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</si>
  <si>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</si>
  <si>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</si>
  <si>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</si>
  <si>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</si>
  <si>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</si>
  <si>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</si>
  <si>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</si>
  <si>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979093111R00</t>
  </si>
  <si>
    <t>Uložení suti na skládku bez zhutnění</t>
  </si>
  <si>
    <t>800-6</t>
  </si>
  <si>
    <t>s hrubým urovnáním,</t>
  </si>
  <si>
    <t>999281111R00</t>
  </si>
  <si>
    <t xml:space="preserve">Přesun hmot pro opravy a údržbu objektů pro opravy a údržbu dosavadních objektů včetně vnějších plášťů_x000D_
 výšky do 25 m,  </t>
  </si>
  <si>
    <t>801-4</t>
  </si>
  <si>
    <t>oborů 801, 803, 811 a 812</t>
  </si>
  <si>
    <t>713121121RT1</t>
  </si>
  <si>
    <t>Montáž tepelné izolace podlah  dvouvrstvá, bez dodávky materiálu</t>
  </si>
  <si>
    <t>800-713</t>
  </si>
  <si>
    <t>POL1_7</t>
  </si>
  <si>
    <t>D 1.1.1-D 1.1.9 PDL1 : 6,7</t>
  </si>
  <si>
    <t>713191100RT9</t>
  </si>
  <si>
    <t>Izolace tepelné běžných konstrukcí - doplňky položení separační fólie, včetně dodávky PE fólie</t>
  </si>
  <si>
    <t>28376314R</t>
  </si>
  <si>
    <t>deska izolační extrudovaný polystyren; povrch hladký; polodrážka; tl. 80,0 mm; součinitel tepelné vodivosti 0,036 W/mK; R = 2,300 m2K/W; obj. hmotnost 35,00 kg/m3</t>
  </si>
  <si>
    <t>D 1.1.1-D 1.1.9 PDL1 : 6,7*1,1</t>
  </si>
  <si>
    <t>28376315R</t>
  </si>
  <si>
    <t>deska izolační extrudovaný polystyren; povrch hladký; polodrážka; tl. 100,0 mm; součinitel tepelné vodivosti 0,038 W/mK; R = 2,800 m2K/W; obj. hmotnost 35,00 kg/m3</t>
  </si>
  <si>
    <t>998713103R00</t>
  </si>
  <si>
    <t>Přesun hmot pro izolace tepelné v objektech výšky do 24 m</t>
  </si>
  <si>
    <t>50 m vodorovně</t>
  </si>
  <si>
    <t>73512PC</t>
  </si>
  <si>
    <t>Demontáž a zpětná montáž otopných těles v 2.NP a 3.NP</t>
  </si>
  <si>
    <t>kompl</t>
  </si>
  <si>
    <t>počet těles 8 ks</t>
  </si>
  <si>
    <t>- budova v systému ENESA</t>
  </si>
  <si>
    <t>- včetně vypuštění a napuštění otopného systému a následného uvedení do provozu</t>
  </si>
  <si>
    <t>D 1.1.1-D 1.1.8 Z1 : 1</t>
  </si>
  <si>
    <t>766661422R00</t>
  </si>
  <si>
    <t>Montáž dveřních křídel kompletizovaných otevíravých , protipožárních, do ocelové nebo fošnové zárubně, jednokřídlových, šířky přes 800 mm</t>
  </si>
  <si>
    <t>800-766</t>
  </si>
  <si>
    <t>766662811R00</t>
  </si>
  <si>
    <t>Demontáž dveřních křídel prahů dveří_x000D_
 jednokřídlových</t>
  </si>
  <si>
    <t>D 1.1.1-D 1.1.8 Z3 : 5</t>
  </si>
  <si>
    <t>766670021R00</t>
  </si>
  <si>
    <t xml:space="preserve">Montáž kliky a štítku </t>
  </si>
  <si>
    <t>76668PC</t>
  </si>
  <si>
    <t xml:space="preserve">Úprava dveřního křídla do m.č. 2.48	</t>
  </si>
  <si>
    <t xml:space="preserve">ks    </t>
  </si>
  <si>
    <t>včetně úpravy stávajícího prahu atd.</t>
  </si>
  <si>
    <t>úprava křídla na výšku 1,67 m</t>
  </si>
  <si>
    <t>D 1.1.1-D 1.1.8 Z4 : 1</t>
  </si>
  <si>
    <t>54914624R</t>
  </si>
  <si>
    <t>kování interiérové kliky s kruhovými štíty pro klíč; povrch - kliky pochromované; povrch - štíty leštěná nerez</t>
  </si>
  <si>
    <t>rozetové kování klika/klika, provedení matný nerez, oblé tvary parametry dle PD</t>
  </si>
  <si>
    <t>5492600T</t>
  </si>
  <si>
    <t>zámkové systémy dle jednotlivých specifikaci v PD</t>
  </si>
  <si>
    <t>611657062T</t>
  </si>
  <si>
    <t>Dveře protipožární CPL EW30 DP3 +C3 90x197 , jednokřídlé</t>
  </si>
  <si>
    <t>Protipožární dveře CPL-parametry dle PD</t>
  </si>
  <si>
    <t>998766103R00</t>
  </si>
  <si>
    <t>Přesun hmot pro konstrukce truhlářské v objektech výšky do 24 m</t>
  </si>
  <si>
    <t>771101121R00</t>
  </si>
  <si>
    <t>Příprava podkladu před kladením dlažeb provedení penetrace podkladu</t>
  </si>
  <si>
    <t>800-771</t>
  </si>
  <si>
    <t>771111171R00</t>
  </si>
  <si>
    <t>Doplňkové práce při kladení dlažeb montáž hran stupňů</t>
  </si>
  <si>
    <t>771120111R00</t>
  </si>
  <si>
    <t>Obklad stupňů do tmele na stupnice , jedna řada</t>
  </si>
  <si>
    <t>771120211R00</t>
  </si>
  <si>
    <t>Obklad stupňů do tmele na podstupnice , jedna řada</t>
  </si>
  <si>
    <t>771130111R00</t>
  </si>
  <si>
    <t>Obklad soklíků do tmele rovných, výšky do 100 mm</t>
  </si>
  <si>
    <t>D 1.1.1-D 1.1.9 PDL1 : 1,23+3,3+2,19</t>
  </si>
  <si>
    <t>771212113R00</t>
  </si>
  <si>
    <t>Kladení dlažby keramické do tmele velikosti do 400 x 400 m</t>
  </si>
  <si>
    <t>do tmele, rovnoběžně se stěnou, bez skládání složitých vzorů a tvarů.</t>
  </si>
  <si>
    <t>771578011R00</t>
  </si>
  <si>
    <t>Zvláštní úpravy spár spára podlaha-stěna silikonem</t>
  </si>
  <si>
    <t>771579793RT3</t>
  </si>
  <si>
    <t>Příplatky k položkám montáže podlah keramických příplatek za spárovací hmotu - plošně</t>
  </si>
  <si>
    <t>24592120R</t>
  </si>
  <si>
    <t>penetrační hmota vodou ředitelná; akrylátová, disperzní; pro interiér; tekutá</t>
  </si>
  <si>
    <t>kg</t>
  </si>
  <si>
    <t>D 1.1.1-D 1.1.9 PDL1 : (6,7+1,1)*0,2</t>
  </si>
  <si>
    <t>58582138.AR</t>
  </si>
  <si>
    <t>tmel cementový; C2 T S1; lepicí; pro interiér i exteriér; přilnavost k materiálům kamenina, keram. obklady, dlažby</t>
  </si>
  <si>
    <t>D 1.1.1-D 1.1.9 PDL1 : (6,7+1,1)*4,5</t>
  </si>
  <si>
    <t>59760191.AR</t>
  </si>
  <si>
    <t>profil úhlový plast, kov</t>
  </si>
  <si>
    <t>D 1.1.1-D 1.1.9 PDL1 : 1,6*2*1,1</t>
  </si>
  <si>
    <t>59764210R</t>
  </si>
  <si>
    <t>dlažba keramická š = 300 mm; l = 300 mm; h = 9,0 mm; povch hladký, protiskluzová úprava; pro interiér i exteriér</t>
  </si>
  <si>
    <t>D 1.1.1-D 1.1.9 PDL1 : (6,7+1,1)*1,1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</si>
  <si>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</si>
  <si>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</si>
  <si>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</si>
  <si>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</si>
  <si>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</si>
  <si>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</si>
  <si>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</si>
  <si>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</si>
  <si>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</si>
  <si>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</si>
  <si>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</si>
  <si>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</si>
  <si>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</si>
  <si>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D 1.1.1 m.č. 2.42 : (7,65+2,7)*2</t>
  </si>
  <si>
    <t>m.č. 3.47 : (5,7+4,1)*2</t>
  </si>
  <si>
    <t>m.č. 3.48 : (1,8+3,45)*2</t>
  </si>
  <si>
    <t>m.č. 3.49 : (3,8+3,45)*2</t>
  </si>
  <si>
    <t>776521110R00</t>
  </si>
  <si>
    <t xml:space="preserve">Lepení povlakových podlah z plastů  Lepení povlakových podlah z plastů - pásy z PVC, montáž,  </t>
  </si>
  <si>
    <t>776981113R00</t>
  </si>
  <si>
    <t>Přechodové, krycí a ukončující podlahové profily přechodová lišta, různá výška podlahoviny, eloxovaný hliník, samolepicí profil, výška profilu 8 mm, šířka profilu 35 mm</t>
  </si>
  <si>
    <t>D 1.1.1-D 1.1.8 Z3 : 0,9*4</t>
  </si>
  <si>
    <t>0,8*1</t>
  </si>
  <si>
    <t>Včetně naložení na dopravní prostředek a složení na skládku, bez poplatku za skládku.</t>
  </si>
  <si>
    <t>0,08284*15</t>
  </si>
  <si>
    <t>0,08284*10</t>
  </si>
  <si>
    <t>979990181R00</t>
  </si>
  <si>
    <t>Poplatek za skládku PVC podlahová krytina</t>
  </si>
  <si>
    <t>776510010RA0</t>
  </si>
  <si>
    <t xml:space="preserve">Demontáž povlakových podlah z nášlapné plochy </t>
  </si>
  <si>
    <t>AP-PSV</t>
  </si>
  <si>
    <t>Agregovaná položka</t>
  </si>
  <si>
    <t>POL2_7</t>
  </si>
  <si>
    <t xml:space="preserve"> lepených s podložkou.</t>
  </si>
  <si>
    <t>24592160R</t>
  </si>
  <si>
    <t>penetrační hmota vodou ředitelná; disperzní, bezrozpouštědlová; úprava savosti podkladu, zpevnění, pod stěrkové hmoty; pro interiér i exteriér; tepelná odolnost -20 až 80 °C; tekutá</t>
  </si>
  <si>
    <t xml:space="preserve">  D 1.1.1 m.č. 2.42 : 45,05</t>
  </si>
  <si>
    <t xml:space="preserve">  m.č. 3.47 : 24,11</t>
  </si>
  <si>
    <t xml:space="preserve">  m.č. 3.48 : 6,55</t>
  </si>
  <si>
    <t xml:space="preserve">  m.č. 3.49 : 13,68</t>
  </si>
  <si>
    <t>89,39*0,2</t>
  </si>
  <si>
    <t>2841222F30T</t>
  </si>
  <si>
    <t>Podlahovina PVC tl.3-3,3mm  dle popisu</t>
  </si>
  <si>
    <t>Technická specifikace PVC nášlapné vrstvy do učeben:</t>
  </si>
  <si>
    <t>Celková tloušťka: 3,0-3,3 mm</t>
  </si>
  <si>
    <t>Tloušťka nášlapné vrstvy min. 1 mm</t>
  </si>
  <si>
    <t>Šíře role: 2,0 m</t>
  </si>
  <si>
    <t>Hořlavost (dle EN 13 501-1: Cfl-s1</t>
  </si>
  <si>
    <t>Zátěžová třída: 34-42</t>
  </si>
  <si>
    <t>Kluznost (dle DIN 51 130): R10</t>
  </si>
  <si>
    <t>Třída otěru: T</t>
  </si>
  <si>
    <t>Rozměrová stálost: ? 0,4 %</t>
  </si>
  <si>
    <t>Kročejová neprůzvučnost: 16 dB</t>
  </si>
  <si>
    <t>Antibakteriální úprava: ano</t>
  </si>
  <si>
    <t>89,39*1,2</t>
  </si>
  <si>
    <t xml:space="preserve">  D 1.1.1 m.č. 2.42 : (7,65+2,7)*2</t>
  </si>
  <si>
    <t>107,268*0,1*1,2</t>
  </si>
  <si>
    <t>58581721R</t>
  </si>
  <si>
    <t>vyrovnávací stěrka cementová; pro podlahy; samonivelační; pro interiér; tl. vrstvy 2,0 až 15,0 mm</t>
  </si>
  <si>
    <t>75,71*1,7*5</t>
  </si>
  <si>
    <t>585817202R</t>
  </si>
  <si>
    <t>vyrovnávací stěrka cementová; pro podlahy; samonivelační; pro interiér; zátěž střední; tl. vrstvy 2,0 až 30,0 mm; barva šedá</t>
  </si>
  <si>
    <t>m.č. 3.49 : 13,68*1,6*40</t>
  </si>
  <si>
    <t>998776103R00</t>
  </si>
  <si>
    <t>Přesun hmot pro podlahy povlakové v objektech výšky do 24 m</t>
  </si>
  <si>
    <t>vodorovně do 50 m</t>
  </si>
  <si>
    <t>784402802R00</t>
  </si>
  <si>
    <t>Odstranění maleb oškrabáním, v místnostech přes 3,8 m do 5 m</t>
  </si>
  <si>
    <t>800-784</t>
  </si>
  <si>
    <t>784121101R00</t>
  </si>
  <si>
    <t>Příprava povrchu Penetrace (napouštění) podkladu akrylát, jednonásobná</t>
  </si>
  <si>
    <t>784125412R00</t>
  </si>
  <si>
    <t>Malby z malířských směsí omyvatelných,  , bílé, dvojnásobné</t>
  </si>
  <si>
    <t>210010301R00</t>
  </si>
  <si>
    <t>Montáž krabice plastové přístrojové, kruhové,  ,  ,  , bez zapojení</t>
  </si>
  <si>
    <t>210010321R00</t>
  </si>
  <si>
    <t>Montáž krabice plastové univerzální, kruhové,  ,  ,  , se zapojením</t>
  </si>
  <si>
    <t>210100001R00</t>
  </si>
  <si>
    <t>Ukončení vodičů  v rozvaděči včetně zapojení a vodičové koncovky,  , průřez do 2,5 mm2</t>
  </si>
  <si>
    <t>210110043R00</t>
  </si>
  <si>
    <t>Montáž spínače zapuštěného a polozapuštěného včetně zapojení, sériového,  , řazení 5</t>
  </si>
  <si>
    <t>210110045R00</t>
  </si>
  <si>
    <t>Montáž spínače zapuštěného a polozapuštěného včetně zapojení, střídavého,  , řazení 6</t>
  </si>
  <si>
    <t>210110082R00</t>
  </si>
  <si>
    <t xml:space="preserve">Montáž spínače sporákového zapuštěného včetně doutnavky,  ,  ,  </t>
  </si>
  <si>
    <t>210111011R00</t>
  </si>
  <si>
    <t xml:space="preserve">Montáž zásuvky domovní zapuštěné včetně zapojení,  , provedení 2P+PE,  </t>
  </si>
  <si>
    <t>210800116R00</t>
  </si>
  <si>
    <t>Montáž kabelu CYKY 750 V, 5 x 2,5 mm2, uloženého pod omítkou</t>
  </si>
  <si>
    <t>900R24</t>
  </si>
  <si>
    <t>HZS - zednické výpomoci - průrazy zdivem, drážky ve zdivu pro uložení kabelů,zapravení</t>
  </si>
  <si>
    <t>hod</t>
  </si>
  <si>
    <t>905      R00</t>
  </si>
  <si>
    <t>Hzs-revize provoz.souboru a st.obj.</t>
  </si>
  <si>
    <t>Prav.M</t>
  </si>
  <si>
    <t>HZS</t>
  </si>
  <si>
    <t>POL10_8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</si>
  <si>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</si>
  <si>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</si>
  <si>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</si>
  <si>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160*1,05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</si>
  <si>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</si>
  <si>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</si>
  <si>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80*1,05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</si>
  <si>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</si>
  <si>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</si>
  <si>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15*1,05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</si>
  <si>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</si>
  <si>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</si>
  <si>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34571563R</t>
  </si>
  <si>
    <t>krabice elektroinstalační pod omítku; rozvodná s víčkem a svorkovnicí; mat. PVC samozhášivé; teplot.rozsah -5 až 60 °C; rozměry-průměr,hloubka pr.103x50 mm</t>
  </si>
  <si>
    <t>R1</t>
  </si>
  <si>
    <t>Üprava stávajícího rozvaděče</t>
  </si>
  <si>
    <t>soubor</t>
  </si>
  <si>
    <t>Doplnění rozvaděče HR1 o třípólový jistič B16/3 - 1ks, jednopólový jisti B10/1 - 3ks, B16/1 - 3ks, proudový chránič 25/4/0,03A - 1ks</t>
  </si>
  <si>
    <t>R2</t>
  </si>
  <si>
    <t>LED svítidlo přisazené stropní "A" - dodávka a montáž</t>
  </si>
  <si>
    <t>Dle výkresové části D.1.4.1.1, 2</t>
  </si>
  <si>
    <t>R3</t>
  </si>
  <si>
    <t>Přístroj přepínače střídavého</t>
  </si>
  <si>
    <t>R4</t>
  </si>
  <si>
    <t>Přístroj přepínače sériového</t>
  </si>
  <si>
    <t>R5</t>
  </si>
  <si>
    <t>Kryt spínače kolébkového</t>
  </si>
  <si>
    <t>R6</t>
  </si>
  <si>
    <t>Kryt spínače kolébkového dělený</t>
  </si>
  <si>
    <t>R7</t>
  </si>
  <si>
    <t>Spínač zapuštěný třípólový S16/3</t>
  </si>
  <si>
    <t>R8</t>
  </si>
  <si>
    <t>Zásuvka jednonásobná s ochranným kolíkem, s clonkami</t>
  </si>
  <si>
    <t>R9</t>
  </si>
  <si>
    <t>Rámeček pro elektroinstalační přístroje</t>
  </si>
  <si>
    <t>331</t>
  </si>
  <si>
    <t>PLOŠINA PRO IMOBILNÍ OSOBY PSD 225  D+M dle popisu v PD</t>
  </si>
  <si>
    <t>DRUH PLOŠINY : PSD 225 – šikmá schodišťová plošina</t>
  </si>
  <si>
    <t>NOSNOST : 225 kg / doprava imobilních osob</t>
  </si>
  <si>
    <t>RYCHLOST POJEZDU : 4,5 m/min</t>
  </si>
  <si>
    <t>MAX. ÚHEL STOUPÁNÍ : 45 °</t>
  </si>
  <si>
    <t>VÝŠKA ZDVIHU: 4.850 mm / dálka pojezdu 10,5 m</t>
  </si>
  <si>
    <t>POČET STANIC : 3 stanice</t>
  </si>
  <si>
    <t>NAPÁJECÍ SOUSTAVA : 230V 50 Hz TN-C, Jištění 10A</t>
  </si>
  <si>
    <t>ŘÍZENÍ : tlačítkové – nucené s trvalým působením</t>
  </si>
  <si>
    <t>OSTATNÍ: dodávka, montáž včetně podružného materiálu (kotvení, kabely, atd.), zapojení, uvedení do provozu, zaškolení obsluhy,</t>
  </si>
  <si>
    <t>D 1.1.1-D 1.1.8 Z2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</si>
</sst>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MjTD4iY+K4PiZ6Lbnxm/J02fB0rBydjlOL+V7z+NNLKPcrQxC5umdvYmv4nr7ynz34gILUaV67sHO2CCe5ILUw==" saltValue="juOt6WzlRLswTReB8xKHZ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44</v>
      </c>
      <c r="E2" s="108" t="s">
        <v>45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46</v>
      </c>
      <c r="E5" s="88"/>
      <c r="F5" s="88"/>
      <c r="G5" s="88"/>
      <c r="H5" s="18" t="s">
        <v>40</v>
      </c>
      <c r="I5" s="125" t="s">
        <v>50</v>
      </c>
      <c r="J5" s="8"/>
    </row>
    <row r="6" spans="1:15" ht="15.75" customHeight="1" x14ac:dyDescent="0.2">
      <c r="A6" s="2"/>
      <c r="B6" s="28"/>
      <c r="C6" s="53"/>
      <c r="D6" s="122" t="s">
        <v>47</v>
      </c>
      <c r="E6" s="89"/>
      <c r="F6" s="89"/>
      <c r="G6" s="89"/>
      <c r="H6" s="18" t="s">
        <v>34</v>
      </c>
      <c r="I6" s="125" t="s">
        <v>51</v>
      </c>
      <c r="J6" s="8"/>
    </row>
    <row r="7" spans="1:15" ht="15.75" customHeight="1" x14ac:dyDescent="0.2">
      <c r="A7" s="2"/>
      <c r="B7" s="29"/>
      <c r="C7" s="54"/>
      <c r="D7" s="124" t="s">
        <v>49</v>
      </c>
      <c r="E7" s="123" t="s">
        <v>48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52</v>
      </c>
      <c r="H8" s="18" t="s">
        <v>40</v>
      </c>
      <c r="I8" s="125" t="s">
        <v>55</v>
      </c>
      <c r="J8" s="8"/>
    </row>
    <row r="9" spans="1:15" ht="15.75" hidden="1" customHeight="1" x14ac:dyDescent="0.2">
      <c r="A9" s="2"/>
      <c r="B9" s="2"/>
      <c r="D9" s="126" t="s">
        <v>53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49</v>
      </c>
      <c r="E10" s="127" t="s">
        <v>54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SUMIF(F52:F70,A16,I52:I70)+SUMIF(F52:F70,"PSU",I52:I70)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SUMIF(F52:F70,A17,I52:I70)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SUMIF(F52:F70,A18,I52:I70)</f>
        <v>0</v>
      </c>
      <c r="J18" s="82"/>
    </row>
    <row r="19" spans="1:10" ht="23.25" customHeight="1" x14ac:dyDescent="0.2">
      <c r="A19" s="195" t="s">
        <v>101</v>
      </c>
      <c r="B19" s="38" t="s">
        <v>27</v>
      </c>
      <c r="C19" s="59"/>
      <c r="D19" s="60"/>
      <c r="E19" s="80"/>
      <c r="F19" s="81"/>
      <c r="G19" s="80"/>
      <c r="H19" s="81"/>
      <c r="I19" s="80">
        <f>SUMIF(F52:F70,A19,I52:I70)</f>
        <v>0</v>
      </c>
      <c r="J19" s="82"/>
    </row>
    <row r="20" spans="1:10" ht="23.25" customHeight="1" x14ac:dyDescent="0.2">
      <c r="A20" s="195" t="s">
        <v>102</v>
      </c>
      <c r="B20" s="38" t="s">
        <v>28</v>
      </c>
      <c r="C20" s="59"/>
      <c r="D20" s="60"/>
      <c r="E20" s="80"/>
      <c r="F20" s="81"/>
      <c r="G20" s="80"/>
      <c r="H20" s="81"/>
      <c r="I20" s="80">
        <f>SUMIF(F52:F70,A20,I52:I70)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IF(A24&gt;50, ROUNDUP(A23, 0), ROUNDDOWN(A23, 0))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IF(A26&gt;50, ROUNDUP(A25, 0), ROUNDDOWN(A25, 0))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 t="s">
        <v>43</v>
      </c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'01 1 Pol'!AE38+'1 1 Pol'!AE307</f>
        <v>0</v>
      </c>
      <c r="G39" s="149">
        <f>'01 1 Pol'!AF38+'1 1 Pol'!AF307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57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2</v>
      </c>
      <c r="B41" s="152" t="s">
        <v>58</v>
      </c>
      <c r="C41" s="153" t="s">
        <v>59</v>
      </c>
      <c r="D41" s="153"/>
      <c r="E41" s="153"/>
      <c r="F41" s="154">
        <f>'01 1 Pol'!AE38</f>
        <v>0</v>
      </c>
      <c r="G41" s="155">
        <f>'01 1 Pol'!AF38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59</v>
      </c>
      <c r="D42" s="147"/>
      <c r="E42" s="147"/>
      <c r="F42" s="158">
        <f>'01 1 Pol'!AE38</f>
        <v>0</v>
      </c>
      <c r="G42" s="150">
        <f>'01 1 Pol'!AF38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2</v>
      </c>
      <c r="B43" s="152" t="s">
        <v>60</v>
      </c>
      <c r="C43" s="153" t="s">
        <v>61</v>
      </c>
      <c r="D43" s="153"/>
      <c r="E43" s="153"/>
      <c r="F43" s="154">
        <f>'1 1 Pol'!AE307</f>
        <v>0</v>
      </c>
      <c r="G43" s="155">
        <f>'1 1 Pol'!AF307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60</v>
      </c>
      <c r="C44" s="147" t="s">
        <v>62</v>
      </c>
      <c r="D44" s="147"/>
      <c r="E44" s="147"/>
      <c r="F44" s="158">
        <f>'1 1 Pol'!AE307</f>
        <v>0</v>
      </c>
      <c r="G44" s="150">
        <f>'1 1 Pol'!AF307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63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9" spans="1:10" ht="15.75" x14ac:dyDescent="0.25">
      <c r="B49" s="175" t="s">
        <v>65</v>
      </c>
    </row>
    <row r="51" spans="1:10" ht="25.5" customHeight="1" x14ac:dyDescent="0.2">
      <c r="A51" s="177"/>
      <c r="B51" s="180" t="s">
        <v>17</v>
      </c>
      <c r="C51" s="180" t="s">
        <v>5</v>
      </c>
      <c r="D51" s="181"/>
      <c r="E51" s="181"/>
      <c r="F51" s="182" t="s">
        <v>66</v>
      </c>
      <c r="G51" s="182"/>
      <c r="H51" s="182"/>
      <c r="I51" s="182" t="s">
        <v>29</v>
      </c>
      <c r="J51" s="182" t="s">
        <v>0</v>
      </c>
    </row>
    <row r="52" spans="1:10" ht="36.75" customHeight="1" x14ac:dyDescent="0.2">
      <c r="A52" s="178"/>
      <c r="B52" s="183" t="s">
        <v>67</v>
      </c>
      <c r="C52" s="184" t="s">
        <v>68</v>
      </c>
      <c r="D52" s="185"/>
      <c r="E52" s="185"/>
      <c r="F52" s="191" t="s">
        <v>24</v>
      </c>
      <c r="G52" s="192"/>
      <c r="H52" s="192"/>
      <c r="I52" s="192">
        <f>'1 1 Pol'!G8</f>
        <v>0</v>
      </c>
      <c r="J52" s="189" t="str">
        <f>IF(I71=0,"",I52/I71*100)</f>
        <v/>
      </c>
    </row>
    <row r="53" spans="1:10" ht="36.75" customHeight="1" x14ac:dyDescent="0.2">
      <c r="A53" s="178"/>
      <c r="B53" s="183" t="s">
        <v>69</v>
      </c>
      <c r="C53" s="184" t="s">
        <v>70</v>
      </c>
      <c r="D53" s="185"/>
      <c r="E53" s="185"/>
      <c r="F53" s="191" t="s">
        <v>24</v>
      </c>
      <c r="G53" s="192"/>
      <c r="H53" s="192"/>
      <c r="I53" s="192">
        <f>'1 1 Pol'!G16</f>
        <v>0</v>
      </c>
      <c r="J53" s="189" t="str">
        <f>IF(I71=0,"",I53/I71*100)</f>
        <v/>
      </c>
    </row>
    <row r="54" spans="1:10" ht="36.75" customHeight="1" x14ac:dyDescent="0.2">
      <c r="A54" s="178"/>
      <c r="B54" s="183" t="s">
        <v>71</v>
      </c>
      <c r="C54" s="184" t="s">
        <v>72</v>
      </c>
      <c r="D54" s="185"/>
      <c r="E54" s="185"/>
      <c r="F54" s="191" t="s">
        <v>24</v>
      </c>
      <c r="G54" s="192"/>
      <c r="H54" s="192"/>
      <c r="I54" s="192">
        <f>'1 1 Pol'!G24</f>
        <v>0</v>
      </c>
      <c r="J54" s="189" t="str">
        <f>IF(I71=0,"",I54/I71*100)</f>
        <v/>
      </c>
    </row>
    <row r="55" spans="1:10" ht="36.75" customHeight="1" x14ac:dyDescent="0.2">
      <c r="A55" s="178"/>
      <c r="B55" s="183" t="s">
        <v>73</v>
      </c>
      <c r="C55" s="184" t="s">
        <v>74</v>
      </c>
      <c r="D55" s="185"/>
      <c r="E55" s="185"/>
      <c r="F55" s="191" t="s">
        <v>24</v>
      </c>
      <c r="G55" s="192"/>
      <c r="H55" s="192"/>
      <c r="I55" s="192">
        <f>'1 1 Pol'!G45</f>
        <v>0</v>
      </c>
      <c r="J55" s="189" t="str">
        <f>IF(I71=0,"",I55/I71*100)</f>
        <v/>
      </c>
    </row>
    <row r="56" spans="1:10" ht="36.75" customHeight="1" x14ac:dyDescent="0.2">
      <c r="A56" s="178"/>
      <c r="B56" s="183" t="s">
        <v>75</v>
      </c>
      <c r="C56" s="184" t="s">
        <v>76</v>
      </c>
      <c r="D56" s="185"/>
      <c r="E56" s="185"/>
      <c r="F56" s="191" t="s">
        <v>24</v>
      </c>
      <c r="G56" s="192"/>
      <c r="H56" s="192"/>
      <c r="I56" s="192">
        <f>'1 1 Pol'!G62</f>
        <v>0</v>
      </c>
      <c r="J56" s="189" t="str">
        <f>IF(I71=0,"",I56/I71*100)</f>
        <v/>
      </c>
    </row>
    <row r="57" spans="1:10" ht="36.75" customHeight="1" x14ac:dyDescent="0.2">
      <c r="A57" s="178"/>
      <c r="B57" s="183" t="s">
        <v>77</v>
      </c>
      <c r="C57" s="184" t="s">
        <v>78</v>
      </c>
      <c r="D57" s="185"/>
      <c r="E57" s="185"/>
      <c r="F57" s="191" t="s">
        <v>24</v>
      </c>
      <c r="G57" s="192"/>
      <c r="H57" s="192"/>
      <c r="I57" s="192">
        <f>'1 1 Pol'!G67</f>
        <v>0</v>
      </c>
      <c r="J57" s="189" t="str">
        <f>IF(I71=0,"",I57/I71*100)</f>
        <v/>
      </c>
    </row>
    <row r="58" spans="1:10" ht="36.75" customHeight="1" x14ac:dyDescent="0.2">
      <c r="A58" s="178"/>
      <c r="B58" s="183" t="s">
        <v>79</v>
      </c>
      <c r="C58" s="184" t="s">
        <v>80</v>
      </c>
      <c r="D58" s="185"/>
      <c r="E58" s="185"/>
      <c r="F58" s="191" t="s">
        <v>24</v>
      </c>
      <c r="G58" s="192"/>
      <c r="H58" s="192"/>
      <c r="I58" s="192">
        <f>'1 1 Pol'!G69</f>
        <v>0</v>
      </c>
      <c r="J58" s="189" t="str">
        <f>IF(I71=0,"",I58/I71*100)</f>
        <v/>
      </c>
    </row>
    <row r="59" spans="1:10" ht="36.75" customHeight="1" x14ac:dyDescent="0.2">
      <c r="A59" s="178"/>
      <c r="B59" s="183" t="s">
        <v>81</v>
      </c>
      <c r="C59" s="184" t="s">
        <v>82</v>
      </c>
      <c r="D59" s="185"/>
      <c r="E59" s="185"/>
      <c r="F59" s="191" t="s">
        <v>24</v>
      </c>
      <c r="G59" s="192"/>
      <c r="H59" s="192"/>
      <c r="I59" s="192">
        <f>'1 1 Pol'!G75</f>
        <v>0</v>
      </c>
      <c r="J59" s="189" t="str">
        <f>IF(I71=0,"",I59/I71*100)</f>
        <v/>
      </c>
    </row>
    <row r="60" spans="1:10" ht="36.75" customHeight="1" x14ac:dyDescent="0.2">
      <c r="A60" s="178"/>
      <c r="B60" s="183" t="s">
        <v>83</v>
      </c>
      <c r="C60" s="184" t="s">
        <v>84</v>
      </c>
      <c r="D60" s="185"/>
      <c r="E60" s="185"/>
      <c r="F60" s="191" t="s">
        <v>24</v>
      </c>
      <c r="G60" s="192"/>
      <c r="H60" s="192"/>
      <c r="I60" s="192">
        <f>'1 1 Pol'!G94</f>
        <v>0</v>
      </c>
      <c r="J60" s="189" t="str">
        <f>IF(I71=0,"",I60/I71*100)</f>
        <v/>
      </c>
    </row>
    <row r="61" spans="1:10" ht="36.75" customHeight="1" x14ac:dyDescent="0.2">
      <c r="A61" s="178"/>
      <c r="B61" s="183" t="s">
        <v>85</v>
      </c>
      <c r="C61" s="184" t="s">
        <v>86</v>
      </c>
      <c r="D61" s="185"/>
      <c r="E61" s="185"/>
      <c r="F61" s="191" t="s">
        <v>25</v>
      </c>
      <c r="G61" s="192"/>
      <c r="H61" s="192"/>
      <c r="I61" s="192">
        <f>'1 1 Pol'!G97</f>
        <v>0</v>
      </c>
      <c r="J61" s="189" t="str">
        <f>IF(I71=0,"",I61/I71*100)</f>
        <v/>
      </c>
    </row>
    <row r="62" spans="1:10" ht="36.75" customHeight="1" x14ac:dyDescent="0.2">
      <c r="A62" s="178"/>
      <c r="B62" s="183" t="s">
        <v>87</v>
      </c>
      <c r="C62" s="184" t="s">
        <v>88</v>
      </c>
      <c r="D62" s="185"/>
      <c r="E62" s="185"/>
      <c r="F62" s="191" t="s">
        <v>25</v>
      </c>
      <c r="G62" s="192"/>
      <c r="H62" s="192"/>
      <c r="I62" s="192">
        <f>'1 1 Pol'!G106</f>
        <v>0</v>
      </c>
      <c r="J62" s="189" t="str">
        <f>IF(I71=0,"",I62/I71*100)</f>
        <v/>
      </c>
    </row>
    <row r="63" spans="1:10" ht="36.75" customHeight="1" x14ac:dyDescent="0.2">
      <c r="A63" s="178"/>
      <c r="B63" s="183" t="s">
        <v>89</v>
      </c>
      <c r="C63" s="184" t="s">
        <v>90</v>
      </c>
      <c r="D63" s="185"/>
      <c r="E63" s="185"/>
      <c r="F63" s="191" t="s">
        <v>25</v>
      </c>
      <c r="G63" s="192"/>
      <c r="H63" s="192"/>
      <c r="I63" s="192">
        <f>'1 1 Pol'!G112</f>
        <v>0</v>
      </c>
      <c r="J63" s="189" t="str">
        <f>IF(I71=0,"",I63/I71*100)</f>
        <v/>
      </c>
    </row>
    <row r="64" spans="1:10" ht="36.75" customHeight="1" x14ac:dyDescent="0.2">
      <c r="A64" s="178"/>
      <c r="B64" s="183" t="s">
        <v>91</v>
      </c>
      <c r="C64" s="184" t="s">
        <v>92</v>
      </c>
      <c r="D64" s="185"/>
      <c r="E64" s="185"/>
      <c r="F64" s="191" t="s">
        <v>25</v>
      </c>
      <c r="G64" s="192"/>
      <c r="H64" s="192"/>
      <c r="I64" s="192">
        <f>'1 1 Pol'!G129</f>
        <v>0</v>
      </c>
      <c r="J64" s="189" t="str">
        <f>IF(I71=0,"",I64/I71*100)</f>
        <v/>
      </c>
    </row>
    <row r="65" spans="1:10" ht="36.75" customHeight="1" x14ac:dyDescent="0.2">
      <c r="A65" s="178"/>
      <c r="B65" s="183" t="s">
        <v>93</v>
      </c>
      <c r="C65" s="184" t="s">
        <v>94</v>
      </c>
      <c r="D65" s="185"/>
      <c r="E65" s="185"/>
      <c r="F65" s="191" t="s">
        <v>25</v>
      </c>
      <c r="G65" s="192"/>
      <c r="H65" s="192"/>
      <c r="I65" s="192">
        <f>'1 1 Pol'!G155</f>
        <v>0</v>
      </c>
      <c r="J65" s="189" t="str">
        <f>IF(I71=0,"",I65/I71*100)</f>
        <v/>
      </c>
    </row>
    <row r="66" spans="1:10" ht="36.75" customHeight="1" x14ac:dyDescent="0.2">
      <c r="A66" s="178"/>
      <c r="B66" s="183" t="s">
        <v>95</v>
      </c>
      <c r="C66" s="184" t="s">
        <v>96</v>
      </c>
      <c r="D66" s="185"/>
      <c r="E66" s="185"/>
      <c r="F66" s="191" t="s">
        <v>25</v>
      </c>
      <c r="G66" s="192"/>
      <c r="H66" s="192"/>
      <c r="I66" s="192">
        <f>'1 1 Pol'!G252</f>
        <v>0</v>
      </c>
      <c r="J66" s="189" t="str">
        <f>IF(I71=0,"",I66/I71*100)</f>
        <v/>
      </c>
    </row>
    <row r="67" spans="1:10" ht="36.75" customHeight="1" x14ac:dyDescent="0.2">
      <c r="A67" s="178"/>
      <c r="B67" s="183" t="s">
        <v>97</v>
      </c>
      <c r="C67" s="184" t="s">
        <v>98</v>
      </c>
      <c r="D67" s="185"/>
      <c r="E67" s="185"/>
      <c r="F67" s="191" t="s">
        <v>26</v>
      </c>
      <c r="G67" s="192"/>
      <c r="H67" s="192"/>
      <c r="I67" s="192">
        <f>'1 1 Pol'!G264</f>
        <v>0</v>
      </c>
      <c r="J67" s="189" t="str">
        <f>IF(I71=0,"",I67/I71*100)</f>
        <v/>
      </c>
    </row>
    <row r="68" spans="1:10" ht="36.75" customHeight="1" x14ac:dyDescent="0.2">
      <c r="A68" s="178"/>
      <c r="B68" s="183" t="s">
        <v>99</v>
      </c>
      <c r="C68" s="184" t="s">
        <v>100</v>
      </c>
      <c r="D68" s="185"/>
      <c r="E68" s="185"/>
      <c r="F68" s="191" t="s">
        <v>26</v>
      </c>
      <c r="G68" s="192"/>
      <c r="H68" s="192"/>
      <c r="I68" s="192">
        <f>'1 1 Pol'!G294</f>
        <v>0</v>
      </c>
      <c r="J68" s="189" t="str">
        <f>IF(I71=0,"",I68/I71*100)</f>
        <v/>
      </c>
    </row>
    <row r="69" spans="1:10" ht="36.75" customHeight="1" x14ac:dyDescent="0.2">
      <c r="A69" s="178"/>
      <c r="B69" s="183" t="s">
        <v>101</v>
      </c>
      <c r="C69" s="184" t="s">
        <v>27</v>
      </c>
      <c r="D69" s="185"/>
      <c r="E69" s="185"/>
      <c r="F69" s="191" t="s">
        <v>101</v>
      </c>
      <c r="G69" s="192"/>
      <c r="H69" s="192"/>
      <c r="I69" s="192">
        <f>'01 1 Pol'!G8</f>
        <v>0</v>
      </c>
      <c r="J69" s="189" t="str">
        <f>IF(I71=0,"",I69/I71*100)</f>
        <v/>
      </c>
    </row>
    <row r="70" spans="1:10" ht="36.75" customHeight="1" x14ac:dyDescent="0.2">
      <c r="A70" s="178"/>
      <c r="B70" s="183" t="s">
        <v>102</v>
      </c>
      <c r="C70" s="184" t="s">
        <v>28</v>
      </c>
      <c r="D70" s="185"/>
      <c r="E70" s="185"/>
      <c r="F70" s="191" t="s">
        <v>102</v>
      </c>
      <c r="G70" s="192"/>
      <c r="H70" s="192"/>
      <c r="I70" s="192">
        <f>'01 1 Pol'!G19</f>
        <v>0</v>
      </c>
      <c r="J70" s="189" t="str">
        <f>IF(I71=0,"",I70/I71*100)</f>
        <v/>
      </c>
    </row>
    <row r="71" spans="1:10" ht="25.5" customHeight="1" x14ac:dyDescent="0.2">
      <c r="A71" s="179"/>
      <c r="B71" s="186" t="s">
        <v>1</v>
      </c>
      <c r="C71" s="187"/>
      <c r="D71" s="188"/>
      <c r="E71" s="188"/>
      <c r="F71" s="193"/>
      <c r="G71" s="194"/>
      <c r="H71" s="194"/>
      <c r="I71" s="194">
        <f>SUM(I52:I70)</f>
        <v>0</v>
      </c>
      <c r="J71" s="190">
        <f>SUM(J52:J70)</f>
        <v>0</v>
      </c>
    </row>
    <row r="72" spans="1:10" x14ac:dyDescent="0.2">
      <c r="F72" s="134"/>
      <c r="G72" s="134"/>
      <c r="H72" s="134"/>
      <c r="I72" s="134"/>
      <c r="J72" s="135"/>
    </row>
    <row r="73" spans="1:10" x14ac:dyDescent="0.2">
      <c r="F73" s="134"/>
      <c r="G73" s="134"/>
      <c r="H73" s="134"/>
      <c r="I73" s="134"/>
      <c r="J73" s="135"/>
    </row>
    <row r="74" spans="1:10" x14ac:dyDescent="0.2">
      <c r="F74" s="134"/>
      <c r="G74" s="134"/>
      <c r="H74" s="134"/>
      <c r="I74" s="134"/>
      <c r="J74" s="135"/>
    </row>
  </sheetData>
  <sheetProtection algorithmName="SHA-512" hashValue="jNyM0AlzxBtZLSLUEb7c6lxp4XdAeXteiwJALkCJikfdQG/2CaIiiV8+BeIRJ1f5J++AEo2FogI1s72SvmGNyQ==" saltValue="Km+dHjp7RSowqhAo47XI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5fOiVlUtsBQ2wMyRHwz1NprtqVMiD5ZJWfebgFPcVEbFM5113cm7OxvlXtXxb/sy3j2QX3Ebj2SZqyqtdWLnLw==" saltValue="b18455Yh8uZymtefQaAex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EF6CA-BA70-4DC1-AC4A-96916D279B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103</v>
      </c>
      <c r="B1" s="196"/>
      <c r="C1" s="196"/>
      <c r="D1" s="196"/>
      <c r="E1" s="196"/>
      <c r="F1" s="196"/>
      <c r="G1" s="196"/>
      <c r="AG1" t="s">
        <v>104</v>
      </c>
    </row>
    <row r="2" spans="1:60" ht="24.95" customHeight="1" x14ac:dyDescent="0.2">
      <c r="A2" s="197" t="s">
        <v>7</v>
      </c>
      <c r="B2" s="49" t="s">
        <v>44</v>
      </c>
      <c r="C2" s="200" t="s">
        <v>45</v>
      </c>
      <c r="D2" s="198"/>
      <c r="E2" s="198"/>
      <c r="F2" s="198"/>
      <c r="G2" s="199"/>
      <c r="AG2" t="s">
        <v>105</v>
      </c>
    </row>
    <row r="3" spans="1:60" ht="24.95" customHeight="1" x14ac:dyDescent="0.2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6" t="s">
        <v>105</v>
      </c>
      <c r="AG3" t="s">
        <v>106</v>
      </c>
    </row>
    <row r="4" spans="1:60" ht="24.95" customHeight="1" x14ac:dyDescent="0.2">
      <c r="A4" s="201" t="s">
        <v>9</v>
      </c>
      <c r="B4" s="202" t="s">
        <v>60</v>
      </c>
      <c r="C4" s="203" t="s">
        <v>59</v>
      </c>
      <c r="D4" s="204"/>
      <c r="E4" s="204"/>
      <c r="F4" s="204"/>
      <c r="G4" s="205"/>
      <c r="AG4" t="s">
        <v>107</v>
      </c>
    </row>
    <row r="5" spans="1:60" x14ac:dyDescent="0.2">
      <c r="D5" s="10"/>
    </row>
    <row r="6" spans="1:60" ht="38.25" x14ac:dyDescent="0.2">
      <c r="A6" s="207" t="s">
        <v>108</v>
      </c>
      <c r="B6" s="209" t="s">
        <v>109</v>
      </c>
      <c r="C6" s="209" t="s">
        <v>110</v>
      </c>
      <c r="D6" s="208" t="s">
        <v>111</v>
      </c>
      <c r="E6" s="207" t="s">
        <v>112</v>
      </c>
      <c r="F6" s="206" t="s">
        <v>113</v>
      </c>
      <c r="G6" s="207" t="s">
        <v>29</v>
      </c>
      <c r="H6" s="210" t="s">
        <v>30</v>
      </c>
      <c r="I6" s="210" t="s">
        <v>114</v>
      </c>
      <c r="J6" s="210" t="s">
        <v>31</v>
      </c>
      <c r="K6" s="210" t="s">
        <v>115</v>
      </c>
      <c r="L6" s="210" t="s">
        <v>116</v>
      </c>
      <c r="M6" s="210" t="s">
        <v>117</v>
      </c>
      <c r="N6" s="210" t="s">
        <v>118</v>
      </c>
      <c r="O6" s="210" t="s">
        <v>119</v>
      </c>
      <c r="P6" s="210" t="s">
        <v>120</v>
      </c>
      <c r="Q6" s="210" t="s">
        <v>121</v>
      </c>
      <c r="R6" s="210" t="s">
        <v>122</v>
      </c>
      <c r="S6" s="210" t="s">
        <v>123</v>
      </c>
      <c r="T6" s="210" t="s">
        <v>124</v>
      </c>
      <c r="U6" s="210" t="s">
        <v>125</v>
      </c>
      <c r="V6" s="210" t="s">
        <v>126</v>
      </c>
      <c r="W6" s="210" t="s">
        <v>127</v>
      </c>
      <c r="X6" s="210" t="s">
        <v>128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129</v>
      </c>
      <c r="B8" s="223" t="s">
        <v>101</v>
      </c>
      <c r="C8" s="246" t="s">
        <v>27</v>
      </c>
      <c r="D8" s="224"/>
      <c r="E8" s="225"/>
      <c r="F8" s="226"/>
      <c r="G8" s="226">
        <f>SUMIF(AG9:AG18,"&lt;&gt;NOR",G9:G18)</f>
        <v>0</v>
      </c>
      <c r="H8" s="226"/>
      <c r="I8" s="226">
        <f>SUM(I9:I18)</f>
        <v>0</v>
      </c>
      <c r="J8" s="226"/>
      <c r="K8" s="226">
        <f>SUM(K9:K18)</f>
        <v>0</v>
      </c>
      <c r="L8" s="226"/>
      <c r="M8" s="226">
        <f>SUM(M9:M18)</f>
        <v>0</v>
      </c>
      <c r="N8" s="226"/>
      <c r="O8" s="226">
        <f>SUM(O9:O18)</f>
        <v>0</v>
      </c>
      <c r="P8" s="226"/>
      <c r="Q8" s="226">
        <f>SUM(Q9:Q18)</f>
        <v>0</v>
      </c>
      <c r="R8" s="226"/>
      <c r="S8" s="226"/>
      <c r="T8" s="227"/>
      <c r="U8" s="221"/>
      <c r="V8" s="221">
        <f>SUM(V9:V18)</f>
        <v>0</v>
      </c>
      <c r="W8" s="221"/>
      <c r="X8" s="221"/>
      <c r="AG8" t="s">
        <v>130</v>
      </c>
    </row>
    <row r="9" spans="1:60" outlineLevel="1" x14ac:dyDescent="0.2">
      <c r="A9" s="228">
        <v>1</v>
      </c>
      <c r="B9" s="229" t="s">
        <v>131</v>
      </c>
      <c r="C9" s="247" t="s">
        <v>132</v>
      </c>
      <c r="D9" s="230" t="s">
        <v>133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134</v>
      </c>
      <c r="T9" s="234" t="s">
        <v>135</v>
      </c>
      <c r="U9" s="220">
        <v>0</v>
      </c>
      <c r="V9" s="220">
        <f>ROUND(E9*U9,2)</f>
        <v>0</v>
      </c>
      <c r="W9" s="220"/>
      <c r="X9" s="220" t="s">
        <v>136</v>
      </c>
      <c r="Y9" s="211"/>
      <c r="Z9" s="211"/>
      <c r="AA9" s="211"/>
      <c r="AB9" s="211"/>
      <c r="AC9" s="211"/>
      <c r="AD9" s="211"/>
      <c r="AE9" s="211"/>
      <c r="AF9" s="211"/>
      <c r="AG9" s="211" t="s">
        <v>137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48" t="s">
        <v>138</v>
      </c>
      <c r="D10" s="235"/>
      <c r="E10" s="235"/>
      <c r="F10" s="235"/>
      <c r="G10" s="235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139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28">
        <v>2</v>
      </c>
      <c r="B11" s="229" t="s">
        <v>140</v>
      </c>
      <c r="C11" s="247" t="s">
        <v>141</v>
      </c>
      <c r="D11" s="230" t="s">
        <v>133</v>
      </c>
      <c r="E11" s="231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 t="s">
        <v>134</v>
      </c>
      <c r="T11" s="234" t="s">
        <v>135</v>
      </c>
      <c r="U11" s="220">
        <v>0</v>
      </c>
      <c r="V11" s="220">
        <f>ROUND(E11*U11,2)</f>
        <v>0</v>
      </c>
      <c r="W11" s="220"/>
      <c r="X11" s="220" t="s">
        <v>136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137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48" t="s">
        <v>177</v>
      </c>
      <c r="D12" s="235"/>
      <c r="E12" s="235"/>
      <c r="F12" s="235"/>
      <c r="G12" s="235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139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8"/>
      <c r="B13" s="219"/>
      <c r="C13" s="249" t="s">
        <v>178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139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36" t="str">
        <f>C13</f>
        <v>Opotřebení a údržba nebo pronájem sociálního zařízení – umývárny, toalety, šatny. Opotřebení nebo pronájem dočasného oplocení staveniště.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49" t="s">
        <v>179</v>
      </c>
      <c r="D14" s="237"/>
      <c r="E14" s="237"/>
      <c r="F14" s="237"/>
      <c r="G14" s="237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139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8"/>
      <c r="B15" s="219"/>
      <c r="C15" s="249" t="s">
        <v>180</v>
      </c>
      <c r="D15" s="237"/>
      <c r="E15" s="237"/>
      <c r="F15" s="237"/>
      <c r="G15" s="237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139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36" t="str">
        <f>C15</f>
        <v>Spotřeba vody a elektrické energie pro potřebu sociálních zařízení a kanceláří stavby. Pronájem, opotřebení a spotřeba pohonných hmot náhradního zdroje elektrické energie.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49" t="s">
        <v>142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139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>
        <v>3</v>
      </c>
      <c r="B17" s="229" t="s">
        <v>143</v>
      </c>
      <c r="C17" s="247" t="s">
        <v>144</v>
      </c>
      <c r="D17" s="230" t="s">
        <v>133</v>
      </c>
      <c r="E17" s="231">
        <v>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134</v>
      </c>
      <c r="T17" s="234" t="s">
        <v>135</v>
      </c>
      <c r="U17" s="220">
        <v>0</v>
      </c>
      <c r="V17" s="220">
        <f>ROUND(E17*U17,2)</f>
        <v>0</v>
      </c>
      <c r="W17" s="220"/>
      <c r="X17" s="220" t="s">
        <v>136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137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48" t="s">
        <v>145</v>
      </c>
      <c r="D18" s="235"/>
      <c r="E18" s="235"/>
      <c r="F18" s="235"/>
      <c r="G18" s="235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139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22" t="s">
        <v>129</v>
      </c>
      <c r="B19" s="223" t="s">
        <v>102</v>
      </c>
      <c r="C19" s="246" t="s">
        <v>28</v>
      </c>
      <c r="D19" s="224"/>
      <c r="E19" s="225"/>
      <c r="F19" s="226"/>
      <c r="G19" s="226">
        <f>SUMIF(AG20:AG36,"&lt;&gt;NOR",G20:G36)</f>
        <v>0</v>
      </c>
      <c r="H19" s="226"/>
      <c r="I19" s="226">
        <f>SUM(I20:I36)</f>
        <v>0</v>
      </c>
      <c r="J19" s="226"/>
      <c r="K19" s="226">
        <f>SUM(K20:K36)</f>
        <v>0</v>
      </c>
      <c r="L19" s="226"/>
      <c r="M19" s="226">
        <f>SUM(M20:M36)</f>
        <v>0</v>
      </c>
      <c r="N19" s="226"/>
      <c r="O19" s="226">
        <f>SUM(O20:O36)</f>
        <v>0</v>
      </c>
      <c r="P19" s="226"/>
      <c r="Q19" s="226">
        <f>SUM(Q20:Q36)</f>
        <v>0</v>
      </c>
      <c r="R19" s="226"/>
      <c r="S19" s="226"/>
      <c r="T19" s="227"/>
      <c r="U19" s="221"/>
      <c r="V19" s="221">
        <f>SUM(V20:V36)</f>
        <v>0</v>
      </c>
      <c r="W19" s="221"/>
      <c r="X19" s="221"/>
      <c r="AG19" t="s">
        <v>130</v>
      </c>
    </row>
    <row r="20" spans="1:60" outlineLevel="1" x14ac:dyDescent="0.2">
      <c r="A20" s="228">
        <v>4</v>
      </c>
      <c r="B20" s="229" t="s">
        <v>146</v>
      </c>
      <c r="C20" s="247" t="s">
        <v>147</v>
      </c>
      <c r="D20" s="230" t="s">
        <v>133</v>
      </c>
      <c r="E20" s="231">
        <v>1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 t="s">
        <v>134</v>
      </c>
      <c r="T20" s="234" t="s">
        <v>135</v>
      </c>
      <c r="U20" s="220">
        <v>0</v>
      </c>
      <c r="V20" s="220">
        <f>ROUND(E20*U20,2)</f>
        <v>0</v>
      </c>
      <c r="W20" s="220"/>
      <c r="X20" s="220" t="s">
        <v>136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137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8"/>
      <c r="B21" s="219"/>
      <c r="C21" s="248" t="s">
        <v>148</v>
      </c>
      <c r="D21" s="235"/>
      <c r="E21" s="235"/>
      <c r="F21" s="235"/>
      <c r="G21" s="235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139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36" t="str">
        <f>C21</f>
        <v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 </v>
      </c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28">
        <v>5</v>
      </c>
      <c r="B22" s="229" t="s">
        <v>149</v>
      </c>
      <c r="C22" s="247" t="s">
        <v>150</v>
      </c>
      <c r="D22" s="230" t="s">
        <v>133</v>
      </c>
      <c r="E22" s="231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134</v>
      </c>
      <c r="T22" s="234" t="s">
        <v>135</v>
      </c>
      <c r="U22" s="220">
        <v>0</v>
      </c>
      <c r="V22" s="220">
        <f>ROUND(E22*U22,2)</f>
        <v>0</v>
      </c>
      <c r="W22" s="220"/>
      <c r="X22" s="220" t="s">
        <v>136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137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48" t="s">
        <v>151</v>
      </c>
      <c r="D23" s="235"/>
      <c r="E23" s="235"/>
      <c r="F23" s="235"/>
      <c r="G23" s="235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139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36" t="str">
        <f>C23</f>
        <v>Náklady spojené s povinným pojištěním dodavatele nebo stavebního díla či jeho části, v rozsahu dle návrhu smlouvy o dílo“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>
        <v>6</v>
      </c>
      <c r="B24" s="229" t="s">
        <v>152</v>
      </c>
      <c r="C24" s="247" t="s">
        <v>153</v>
      </c>
      <c r="D24" s="230" t="s">
        <v>133</v>
      </c>
      <c r="E24" s="231">
        <v>1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134</v>
      </c>
      <c r="T24" s="234" t="s">
        <v>135</v>
      </c>
      <c r="U24" s="220">
        <v>0</v>
      </c>
      <c r="V24" s="220">
        <f>ROUND(E24*U24,2)</f>
        <v>0</v>
      </c>
      <c r="W24" s="220"/>
      <c r="X24" s="220" t="s">
        <v>136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137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48" t="s">
        <v>154</v>
      </c>
      <c r="D25" s="235"/>
      <c r="E25" s="235"/>
      <c r="F25" s="235"/>
      <c r="G25" s="235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139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36" t="str">
        <f>C25</f>
        <v>Náklady zhotovitele spojené se zabezpečením a poskytnutím zajišťovacích bankovních záruk za řádné provedení díla, pokud je zadavatel požaduje v obchodních podmínkách.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>
        <v>7</v>
      </c>
      <c r="B26" s="229" t="s">
        <v>155</v>
      </c>
      <c r="C26" s="247" t="s">
        <v>156</v>
      </c>
      <c r="D26" s="230" t="s">
        <v>133</v>
      </c>
      <c r="E26" s="231">
        <v>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134</v>
      </c>
      <c r="T26" s="234" t="s">
        <v>135</v>
      </c>
      <c r="U26" s="220">
        <v>0</v>
      </c>
      <c r="V26" s="220">
        <f>ROUND(E26*U26,2)</f>
        <v>0</v>
      </c>
      <c r="W26" s="220"/>
      <c r="X26" s="220" t="s">
        <v>136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137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8"/>
      <c r="B27" s="219"/>
      <c r="C27" s="248" t="s">
        <v>157</v>
      </c>
      <c r="D27" s="235"/>
      <c r="E27" s="235"/>
      <c r="F27" s="235"/>
      <c r="G27" s="235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139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36" t="str">
        <f>C27</f>
        <v>Náklady zhotovitele spojené se zabezpečením a poskytnutím zajišťovacích bankovních záruk za splnění záručních podmínek, pokud je zadavatel požaduje v obchodních podmínkách.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28">
        <v>8</v>
      </c>
      <c r="B28" s="229" t="s">
        <v>158</v>
      </c>
      <c r="C28" s="247" t="s">
        <v>159</v>
      </c>
      <c r="D28" s="230" t="s">
        <v>133</v>
      </c>
      <c r="E28" s="231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134</v>
      </c>
      <c r="T28" s="234" t="s">
        <v>135</v>
      </c>
      <c r="U28" s="220">
        <v>0</v>
      </c>
      <c r="V28" s="220">
        <f>ROUND(E28*U28,2)</f>
        <v>0</v>
      </c>
      <c r="W28" s="220"/>
      <c r="X28" s="220" t="s">
        <v>136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160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48" t="s">
        <v>181</v>
      </c>
      <c r="D29" s="235"/>
      <c r="E29" s="235"/>
      <c r="F29" s="235"/>
      <c r="G29" s="235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139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8"/>
      <c r="B30" s="219"/>
      <c r="C30" s="249" t="s">
        <v>161</v>
      </c>
      <c r="D30" s="237"/>
      <c r="E30" s="237"/>
      <c r="F30" s="237"/>
      <c r="G30" s="237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139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36" t="str">
        <f>C30</f>
        <v>Zhotovení a montáž plakátu velikosti min. A3 na pevném podkladu umístěný po dobu realizace projektu v místě realizace projektu a dle odsouhlaseného vzoru objednatele, technické parametry dle pravidel publicity IROP.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8">
        <v>9</v>
      </c>
      <c r="B31" s="239" t="s">
        <v>162</v>
      </c>
      <c r="C31" s="250" t="s">
        <v>163</v>
      </c>
      <c r="D31" s="240" t="s">
        <v>133</v>
      </c>
      <c r="E31" s="241">
        <v>1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3"/>
      <c r="S31" s="243" t="s">
        <v>134</v>
      </c>
      <c r="T31" s="244" t="s">
        <v>135</v>
      </c>
      <c r="U31" s="220">
        <v>0</v>
      </c>
      <c r="V31" s="220">
        <f>ROUND(E31*U31,2)</f>
        <v>0</v>
      </c>
      <c r="W31" s="220"/>
      <c r="X31" s="220" t="s">
        <v>136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137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28">
        <v>10</v>
      </c>
      <c r="B32" s="229" t="s">
        <v>164</v>
      </c>
      <c r="C32" s="247" t="s">
        <v>165</v>
      </c>
      <c r="D32" s="230" t="s">
        <v>133</v>
      </c>
      <c r="E32" s="231">
        <v>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134</v>
      </c>
      <c r="T32" s="234" t="s">
        <v>135</v>
      </c>
      <c r="U32" s="220">
        <v>0</v>
      </c>
      <c r="V32" s="220">
        <f>ROUND(E32*U32,2)</f>
        <v>0</v>
      </c>
      <c r="W32" s="220"/>
      <c r="X32" s="220" t="s">
        <v>136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137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33.75" outlineLevel="1" x14ac:dyDescent="0.2">
      <c r="A33" s="218"/>
      <c r="B33" s="219"/>
      <c r="C33" s="248" t="s">
        <v>166</v>
      </c>
      <c r="D33" s="235"/>
      <c r="E33" s="235"/>
      <c r="F33" s="235"/>
      <c r="G33" s="235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139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36" t="str">
        <f>C33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8">
        <v>11</v>
      </c>
      <c r="B34" s="239" t="s">
        <v>167</v>
      </c>
      <c r="C34" s="250" t="s">
        <v>168</v>
      </c>
      <c r="D34" s="240" t="s">
        <v>133</v>
      </c>
      <c r="E34" s="241">
        <v>1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21</v>
      </c>
      <c r="M34" s="243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3"/>
      <c r="S34" s="243" t="s">
        <v>134</v>
      </c>
      <c r="T34" s="244" t="s">
        <v>135</v>
      </c>
      <c r="U34" s="220">
        <v>0</v>
      </c>
      <c r="V34" s="220">
        <f>ROUND(E34*U34,2)</f>
        <v>0</v>
      </c>
      <c r="W34" s="220"/>
      <c r="X34" s="220" t="s">
        <v>136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137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>
        <v>12</v>
      </c>
      <c r="B35" s="229" t="s">
        <v>169</v>
      </c>
      <c r="C35" s="247" t="s">
        <v>170</v>
      </c>
      <c r="D35" s="230" t="s">
        <v>171</v>
      </c>
      <c r="E35" s="231">
        <v>1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172</v>
      </c>
      <c r="T35" s="234" t="s">
        <v>135</v>
      </c>
      <c r="U35" s="220">
        <v>0</v>
      </c>
      <c r="V35" s="220">
        <f>ROUND(E35*U35,2)</f>
        <v>0</v>
      </c>
      <c r="W35" s="220"/>
      <c r="X35" s="220" t="s">
        <v>173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174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8"/>
      <c r="B36" s="219"/>
      <c r="C36" s="248" t="s">
        <v>175</v>
      </c>
      <c r="D36" s="235"/>
      <c r="E36" s="235"/>
      <c r="F36" s="235"/>
      <c r="G36" s="235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139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36" t="str">
        <f>C36</f>
        <v>Provizorní k-ce z OSB desek včetně dveří a přelepení páskou spoje (zabránění pronikání prachu do objektu školy). Konstrukce bude oddělovat prostor školy od stavby.</v>
      </c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3"/>
      <c r="B37" s="4"/>
      <c r="C37" s="251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116</v>
      </c>
    </row>
    <row r="38" spans="1:60" x14ac:dyDescent="0.2">
      <c r="A38" s="214"/>
      <c r="B38" s="215" t="s">
        <v>29</v>
      </c>
      <c r="C38" s="252"/>
      <c r="D38" s="216"/>
      <c r="E38" s="217"/>
      <c r="F38" s="217"/>
      <c r="G38" s="245">
        <f>G8+G19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176</v>
      </c>
    </row>
    <row r="39" spans="1:60" x14ac:dyDescent="0.2">
      <c r="C39" s="253"/>
      <c r="D39" s="10"/>
      <c r="AG39" t="s">
        <v>182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VarNBkwB94zT52fWoxFkjlPgEBdcfjneeoDCW5tjE4wPQbYRRfeq3ttjFr2N80XkggiOdmUIE2rbiIVwu/cKg==" saltValue="nv1vEILuwmR+G/eBjzt9Qg==" spinCount="100000" sheet="1"/>
  <mergeCells count="19">
    <mergeCell ref="C36:G36"/>
    <mergeCell ref="C23:G23"/>
    <mergeCell ref="C25:G25"/>
    <mergeCell ref="C27:G27"/>
    <mergeCell ref="C29:G29"/>
    <mergeCell ref="C30:G30"/>
    <mergeCell ref="C33:G33"/>
    <mergeCell ref="C13:G13"/>
    <mergeCell ref="C14:G14"/>
    <mergeCell ref="C15:G15"/>
    <mergeCell ref="C16:G16"/>
    <mergeCell ref="C18:G18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685E9-1AAD-4B5D-9900-BEAC93A6D52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103</v>
      </c>
      <c r="B1" s="196"/>
      <c r="C1" s="196"/>
      <c r="D1" s="196"/>
      <c r="E1" s="196"/>
      <c r="F1" s="196"/>
      <c r="G1" s="196"/>
      <c r="AG1" t="s">
        <v>104</v>
      </c>
    </row>
    <row r="2" spans="1:60" ht="24.95" customHeight="1" x14ac:dyDescent="0.2">
      <c r="A2" s="197" t="s">
        <v>7</v>
      </c>
      <c r="B2" s="49" t="s">
        <v>44</v>
      </c>
      <c r="C2" s="200" t="s">
        <v>45</v>
      </c>
      <c r="D2" s="198"/>
      <c r="E2" s="198"/>
      <c r="F2" s="198"/>
      <c r="G2" s="199"/>
      <c r="AG2" t="s">
        <v>105</v>
      </c>
    </row>
    <row r="3" spans="1:60" ht="24.95" customHeight="1" x14ac:dyDescent="0.2">
      <c r="A3" s="197" t="s">
        <v>8</v>
      </c>
      <c r="B3" s="49" t="s">
        <v>60</v>
      </c>
      <c r="C3" s="200" t="s">
        <v>61</v>
      </c>
      <c r="D3" s="198"/>
      <c r="E3" s="198"/>
      <c r="F3" s="198"/>
      <c r="G3" s="199"/>
      <c r="AC3" s="176" t="s">
        <v>105</v>
      </c>
      <c r="AG3" t="s">
        <v>106</v>
      </c>
    </row>
    <row r="4" spans="1:60" ht="24.95" customHeight="1" x14ac:dyDescent="0.2">
      <c r="A4" s="201" t="s">
        <v>9</v>
      </c>
      <c r="B4" s="202" t="s">
        <v>60</v>
      </c>
      <c r="C4" s="203" t="s">
        <v>62</v>
      </c>
      <c r="D4" s="204"/>
      <c r="E4" s="204"/>
      <c r="F4" s="204"/>
      <c r="G4" s="205"/>
      <c r="AG4" t="s">
        <v>107</v>
      </c>
    </row>
    <row r="5" spans="1:60" x14ac:dyDescent="0.2">
      <c r="D5" s="10"/>
    </row>
    <row r="6" spans="1:60" ht="38.25" x14ac:dyDescent="0.2">
      <c r="A6" s="207" t="s">
        <v>108</v>
      </c>
      <c r="B6" s="209" t="s">
        <v>109</v>
      </c>
      <c r="C6" s="209" t="s">
        <v>110</v>
      </c>
      <c r="D6" s="208" t="s">
        <v>111</v>
      </c>
      <c r="E6" s="207" t="s">
        <v>112</v>
      </c>
      <c r="F6" s="206" t="s">
        <v>113</v>
      </c>
      <c r="G6" s="207" t="s">
        <v>29</v>
      </c>
      <c r="H6" s="210" t="s">
        <v>30</v>
      </c>
      <c r="I6" s="210" t="s">
        <v>114</v>
      </c>
      <c r="J6" s="210" t="s">
        <v>31</v>
      </c>
      <c r="K6" s="210" t="s">
        <v>115</v>
      </c>
      <c r="L6" s="210" t="s">
        <v>116</v>
      </c>
      <c r="M6" s="210" t="s">
        <v>117</v>
      </c>
      <c r="N6" s="210" t="s">
        <v>118</v>
      </c>
      <c r="O6" s="210" t="s">
        <v>119</v>
      </c>
      <c r="P6" s="210" t="s">
        <v>120</v>
      </c>
      <c r="Q6" s="210" t="s">
        <v>121</v>
      </c>
      <c r="R6" s="210" t="s">
        <v>122</v>
      </c>
      <c r="S6" s="210" t="s">
        <v>123</v>
      </c>
      <c r="T6" s="210" t="s">
        <v>124</v>
      </c>
      <c r="U6" s="210" t="s">
        <v>125</v>
      </c>
      <c r="V6" s="210" t="s">
        <v>126</v>
      </c>
      <c r="W6" s="210" t="s">
        <v>127</v>
      </c>
      <c r="X6" s="210" t="s">
        <v>128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129</v>
      </c>
      <c r="B8" s="223" t="s">
        <v>67</v>
      </c>
      <c r="C8" s="246" t="s">
        <v>68</v>
      </c>
      <c r="D8" s="224"/>
      <c r="E8" s="225"/>
      <c r="F8" s="226"/>
      <c r="G8" s="226">
        <f>SUMIF(AG9:AG15,"&lt;&gt;NOR",G9:G15)</f>
        <v>0</v>
      </c>
      <c r="H8" s="226"/>
      <c r="I8" s="226">
        <f>SUM(I9:I15)</f>
        <v>0</v>
      </c>
      <c r="J8" s="226"/>
      <c r="K8" s="226">
        <f>SUM(K9:K15)</f>
        <v>0</v>
      </c>
      <c r="L8" s="226"/>
      <c r="M8" s="226">
        <f>SUM(M9:M15)</f>
        <v>0</v>
      </c>
      <c r="N8" s="226"/>
      <c r="O8" s="226">
        <f>SUM(O9:O15)</f>
        <v>0.85</v>
      </c>
      <c r="P8" s="226"/>
      <c r="Q8" s="226">
        <f>SUM(Q9:Q15)</f>
        <v>0</v>
      </c>
      <c r="R8" s="226"/>
      <c r="S8" s="226"/>
      <c r="T8" s="227"/>
      <c r="U8" s="221"/>
      <c r="V8" s="221">
        <f>SUM(V9:V15)</f>
        <v>58.1</v>
      </c>
      <c r="W8" s="221"/>
      <c r="X8" s="221"/>
      <c r="AG8" t="s">
        <v>130</v>
      </c>
    </row>
    <row r="9" spans="1:60" ht="33.75" outlineLevel="1" x14ac:dyDescent="0.2">
      <c r="A9" s="228">
        <v>1</v>
      </c>
      <c r="B9" s="229" t="s">
        <v>183</v>
      </c>
      <c r="C9" s="247" t="s">
        <v>184</v>
      </c>
      <c r="D9" s="230" t="s">
        <v>185</v>
      </c>
      <c r="E9" s="231">
        <v>89.39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9.5399999999999999E-3</v>
      </c>
      <c r="O9" s="233">
        <f>ROUND(E9*N9,2)</f>
        <v>0.85</v>
      </c>
      <c r="P9" s="233">
        <v>0</v>
      </c>
      <c r="Q9" s="233">
        <f>ROUND(E9*P9,2)</f>
        <v>0</v>
      </c>
      <c r="R9" s="233" t="s">
        <v>186</v>
      </c>
      <c r="S9" s="233" t="s">
        <v>134</v>
      </c>
      <c r="T9" s="234" t="s">
        <v>187</v>
      </c>
      <c r="U9" s="220">
        <v>0.65</v>
      </c>
      <c r="V9" s="220">
        <f>ROUND(E9*U9,2)</f>
        <v>58.1</v>
      </c>
      <c r="W9" s="220"/>
      <c r="X9" s="220" t="s">
        <v>173</v>
      </c>
      <c r="Y9" s="211"/>
      <c r="Z9" s="211"/>
      <c r="AA9" s="211"/>
      <c r="AB9" s="211"/>
      <c r="AC9" s="211"/>
      <c r="AD9" s="211"/>
      <c r="AE9" s="211"/>
      <c r="AF9" s="211"/>
      <c r="AG9" s="211" t="s">
        <v>174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48" t="s">
        <v>188</v>
      </c>
      <c r="D10" s="235"/>
      <c r="E10" s="235"/>
      <c r="F10" s="235"/>
      <c r="G10" s="235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139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49" t="s">
        <v>189</v>
      </c>
      <c r="D11" s="237"/>
      <c r="E11" s="237"/>
      <c r="F11" s="237"/>
      <c r="G11" s="237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139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61" t="s">
        <v>190</v>
      </c>
      <c r="D12" s="254"/>
      <c r="E12" s="255">
        <v>45.05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191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61" t="s">
        <v>192</v>
      </c>
      <c r="D13" s="254"/>
      <c r="E13" s="255">
        <v>24.11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191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61" t="s">
        <v>193</v>
      </c>
      <c r="D14" s="254"/>
      <c r="E14" s="255">
        <v>6.55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191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8"/>
      <c r="B15" s="219"/>
      <c r="C15" s="261" t="s">
        <v>194</v>
      </c>
      <c r="D15" s="254"/>
      <c r="E15" s="255">
        <v>13.68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191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22" t="s">
        <v>129</v>
      </c>
      <c r="B16" s="223" t="s">
        <v>69</v>
      </c>
      <c r="C16" s="246" t="s">
        <v>70</v>
      </c>
      <c r="D16" s="224"/>
      <c r="E16" s="225"/>
      <c r="F16" s="226"/>
      <c r="G16" s="226">
        <f>SUMIF(AG17:AG23,"&lt;&gt;NOR",G17:G23)</f>
        <v>0</v>
      </c>
      <c r="H16" s="226"/>
      <c r="I16" s="226">
        <f>SUM(I17:I23)</f>
        <v>0</v>
      </c>
      <c r="J16" s="226"/>
      <c r="K16" s="226">
        <f>SUM(K17:K23)</f>
        <v>0</v>
      </c>
      <c r="L16" s="226"/>
      <c r="M16" s="226">
        <f>SUM(M17:M23)</f>
        <v>0</v>
      </c>
      <c r="N16" s="226"/>
      <c r="O16" s="226">
        <f>SUM(O17:O23)</f>
        <v>0.39</v>
      </c>
      <c r="P16" s="226"/>
      <c r="Q16" s="226">
        <f>SUM(Q17:Q23)</f>
        <v>0</v>
      </c>
      <c r="R16" s="226"/>
      <c r="S16" s="226"/>
      <c r="T16" s="227"/>
      <c r="U16" s="221"/>
      <c r="V16" s="221">
        <f>SUM(V17:V23)</f>
        <v>4.5299999999999994</v>
      </c>
      <c r="W16" s="221"/>
      <c r="X16" s="221"/>
      <c r="AG16" t="s">
        <v>130</v>
      </c>
    </row>
    <row r="17" spans="1:60" outlineLevel="1" x14ac:dyDescent="0.2">
      <c r="A17" s="228">
        <v>2</v>
      </c>
      <c r="B17" s="229" t="s">
        <v>195</v>
      </c>
      <c r="C17" s="247" t="s">
        <v>196</v>
      </c>
      <c r="D17" s="230" t="s">
        <v>197</v>
      </c>
      <c r="E17" s="231">
        <v>3.2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0.11369</v>
      </c>
      <c r="O17" s="233">
        <f>ROUND(E17*N17,2)</f>
        <v>0.36</v>
      </c>
      <c r="P17" s="233">
        <v>0</v>
      </c>
      <c r="Q17" s="233">
        <f>ROUND(E17*P17,2)</f>
        <v>0</v>
      </c>
      <c r="R17" s="233" t="s">
        <v>186</v>
      </c>
      <c r="S17" s="233" t="s">
        <v>134</v>
      </c>
      <c r="T17" s="234" t="s">
        <v>187</v>
      </c>
      <c r="U17" s="220">
        <v>0.56850000000000001</v>
      </c>
      <c r="V17" s="220">
        <f>ROUND(E17*U17,2)</f>
        <v>1.82</v>
      </c>
      <c r="W17" s="220"/>
      <c r="X17" s="220" t="s">
        <v>173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174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62" t="s">
        <v>198</v>
      </c>
      <c r="D18" s="260"/>
      <c r="E18" s="260"/>
      <c r="F18" s="260"/>
      <c r="G18" s="26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199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36" t="str">
        <f>C18</f>
        <v>na terén nebo na desku z betonu prostého nebo prokládaného kamenem, bez potěru, se zahlazením povrchu,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61" t="s">
        <v>200</v>
      </c>
      <c r="D19" s="254"/>
      <c r="E19" s="255">
        <v>3.2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191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28">
        <v>3</v>
      </c>
      <c r="B20" s="229" t="s">
        <v>201</v>
      </c>
      <c r="C20" s="247" t="s">
        <v>202</v>
      </c>
      <c r="D20" s="230" t="s">
        <v>185</v>
      </c>
      <c r="E20" s="231">
        <v>1.504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1.6930000000000001E-2</v>
      </c>
      <c r="O20" s="233">
        <f>ROUND(E20*N20,2)</f>
        <v>0.03</v>
      </c>
      <c r="P20" s="233">
        <v>0</v>
      </c>
      <c r="Q20" s="233">
        <f>ROUND(E20*P20,2)</f>
        <v>0</v>
      </c>
      <c r="R20" s="233" t="s">
        <v>186</v>
      </c>
      <c r="S20" s="233" t="s">
        <v>134</v>
      </c>
      <c r="T20" s="234" t="s">
        <v>187</v>
      </c>
      <c r="U20" s="220">
        <v>1.5396000000000001</v>
      </c>
      <c r="V20" s="220">
        <f>ROUND(E20*U20,2)</f>
        <v>2.3199999999999998</v>
      </c>
      <c r="W20" s="220"/>
      <c r="X20" s="220" t="s">
        <v>173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174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61" t="s">
        <v>203</v>
      </c>
      <c r="D21" s="254"/>
      <c r="E21" s="255">
        <v>1.5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191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28">
        <v>4</v>
      </c>
      <c r="B22" s="229" t="s">
        <v>204</v>
      </c>
      <c r="C22" s="247" t="s">
        <v>205</v>
      </c>
      <c r="D22" s="230" t="s">
        <v>185</v>
      </c>
      <c r="E22" s="231">
        <v>1.504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 t="s">
        <v>186</v>
      </c>
      <c r="S22" s="233" t="s">
        <v>134</v>
      </c>
      <c r="T22" s="234" t="s">
        <v>187</v>
      </c>
      <c r="U22" s="220">
        <v>0.26</v>
      </c>
      <c r="V22" s="220">
        <f>ROUND(E22*U22,2)</f>
        <v>0.39</v>
      </c>
      <c r="W22" s="220"/>
      <c r="X22" s="220" t="s">
        <v>173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174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61" t="s">
        <v>203</v>
      </c>
      <c r="D23" s="254"/>
      <c r="E23" s="255">
        <v>1.5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191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22" t="s">
        <v>129</v>
      </c>
      <c r="B24" s="223" t="s">
        <v>71</v>
      </c>
      <c r="C24" s="246" t="s">
        <v>72</v>
      </c>
      <c r="D24" s="224"/>
      <c r="E24" s="225"/>
      <c r="F24" s="226"/>
      <c r="G24" s="226">
        <f>SUMIF(AG25:AG44,"&lt;&gt;NOR",G25:G44)</f>
        <v>0</v>
      </c>
      <c r="H24" s="226"/>
      <c r="I24" s="226">
        <f>SUM(I25:I44)</f>
        <v>0</v>
      </c>
      <c r="J24" s="226"/>
      <c r="K24" s="226">
        <f>SUM(K25:K44)</f>
        <v>0</v>
      </c>
      <c r="L24" s="226"/>
      <c r="M24" s="226">
        <f>SUM(M25:M44)</f>
        <v>0</v>
      </c>
      <c r="N24" s="226"/>
      <c r="O24" s="226">
        <f>SUM(O25:O44)</f>
        <v>1.02</v>
      </c>
      <c r="P24" s="226"/>
      <c r="Q24" s="226">
        <f>SUM(Q25:Q44)</f>
        <v>0</v>
      </c>
      <c r="R24" s="226"/>
      <c r="S24" s="226"/>
      <c r="T24" s="227"/>
      <c r="U24" s="221"/>
      <c r="V24" s="221">
        <f>SUM(V25:V44)</f>
        <v>83.96</v>
      </c>
      <c r="W24" s="221"/>
      <c r="X24" s="221"/>
      <c r="AG24" t="s">
        <v>130</v>
      </c>
    </row>
    <row r="25" spans="1:60" outlineLevel="1" x14ac:dyDescent="0.2">
      <c r="A25" s="228">
        <v>5</v>
      </c>
      <c r="B25" s="229" t="s">
        <v>206</v>
      </c>
      <c r="C25" s="247" t="s">
        <v>207</v>
      </c>
      <c r="D25" s="230" t="s">
        <v>185</v>
      </c>
      <c r="E25" s="231">
        <v>266.53500000000003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3.0000000000000001E-5</v>
      </c>
      <c r="O25" s="233">
        <f>ROUND(E25*N25,2)</f>
        <v>0.01</v>
      </c>
      <c r="P25" s="233">
        <v>0</v>
      </c>
      <c r="Q25" s="233">
        <f>ROUND(E25*P25,2)</f>
        <v>0</v>
      </c>
      <c r="R25" s="233" t="s">
        <v>186</v>
      </c>
      <c r="S25" s="233" t="s">
        <v>134</v>
      </c>
      <c r="T25" s="234" t="s">
        <v>187</v>
      </c>
      <c r="U25" s="220">
        <v>7.0000000000000007E-2</v>
      </c>
      <c r="V25" s="220">
        <f>ROUND(E25*U25,2)</f>
        <v>18.66</v>
      </c>
      <c r="W25" s="220"/>
      <c r="X25" s="220" t="s">
        <v>173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174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62" t="s">
        <v>208</v>
      </c>
      <c r="D26" s="260"/>
      <c r="E26" s="260"/>
      <c r="F26" s="260"/>
      <c r="G26" s="26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199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61" t="s">
        <v>209</v>
      </c>
      <c r="D27" s="254"/>
      <c r="E27" s="255">
        <v>85.91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191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63" t="s">
        <v>210</v>
      </c>
      <c r="D28" s="256"/>
      <c r="E28" s="257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191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64" t="s">
        <v>211</v>
      </c>
      <c r="D29" s="256"/>
      <c r="E29" s="257">
        <v>19.600000000000001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191</v>
      </c>
      <c r="AH29" s="211">
        <v>2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64" t="s">
        <v>212</v>
      </c>
      <c r="D30" s="256"/>
      <c r="E30" s="257">
        <v>10.5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191</v>
      </c>
      <c r="AH30" s="211">
        <v>2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64" t="s">
        <v>213</v>
      </c>
      <c r="D31" s="256"/>
      <c r="E31" s="257">
        <v>14.5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191</v>
      </c>
      <c r="AH31" s="211">
        <v>2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65" t="s">
        <v>214</v>
      </c>
      <c r="D32" s="258"/>
      <c r="E32" s="259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191</v>
      </c>
      <c r="AH32" s="211">
        <v>3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63" t="s">
        <v>215</v>
      </c>
      <c r="D33" s="256"/>
      <c r="E33" s="257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191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61" t="s">
        <v>216</v>
      </c>
      <c r="D34" s="254"/>
      <c r="E34" s="255">
        <v>180.63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191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>
        <v>6</v>
      </c>
      <c r="B35" s="229" t="s">
        <v>217</v>
      </c>
      <c r="C35" s="247" t="s">
        <v>218</v>
      </c>
      <c r="D35" s="230" t="s">
        <v>185</v>
      </c>
      <c r="E35" s="231">
        <v>266.53500000000003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33">
        <v>3.7799999999999999E-3</v>
      </c>
      <c r="O35" s="233">
        <f>ROUND(E35*N35,2)</f>
        <v>1.01</v>
      </c>
      <c r="P35" s="233">
        <v>0</v>
      </c>
      <c r="Q35" s="233">
        <f>ROUND(E35*P35,2)</f>
        <v>0</v>
      </c>
      <c r="R35" s="233" t="s">
        <v>186</v>
      </c>
      <c r="S35" s="233" t="s">
        <v>134</v>
      </c>
      <c r="T35" s="234" t="s">
        <v>187</v>
      </c>
      <c r="U35" s="220">
        <v>0.245</v>
      </c>
      <c r="V35" s="220">
        <f>ROUND(E35*U35,2)</f>
        <v>65.3</v>
      </c>
      <c r="W35" s="220"/>
      <c r="X35" s="220" t="s">
        <v>173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174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62" t="s">
        <v>208</v>
      </c>
      <c r="D36" s="260"/>
      <c r="E36" s="260"/>
      <c r="F36" s="260"/>
      <c r="G36" s="26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199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61" t="s">
        <v>209</v>
      </c>
      <c r="D37" s="254"/>
      <c r="E37" s="255">
        <v>85.91</v>
      </c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1"/>
      <c r="Z37" s="211"/>
      <c r="AA37" s="211"/>
      <c r="AB37" s="211"/>
      <c r="AC37" s="211"/>
      <c r="AD37" s="211"/>
      <c r="AE37" s="211"/>
      <c r="AF37" s="211"/>
      <c r="AG37" s="211" t="s">
        <v>191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63" t="s">
        <v>210</v>
      </c>
      <c r="D38" s="256"/>
      <c r="E38" s="257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191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64" t="s">
        <v>211</v>
      </c>
      <c r="D39" s="256"/>
      <c r="E39" s="257">
        <v>19.600000000000001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191</v>
      </c>
      <c r="AH39" s="211">
        <v>2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64" t="s">
        <v>212</v>
      </c>
      <c r="D40" s="256"/>
      <c r="E40" s="257">
        <v>10.5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191</v>
      </c>
      <c r="AH40" s="211">
        <v>2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64" t="s">
        <v>213</v>
      </c>
      <c r="D41" s="256"/>
      <c r="E41" s="257">
        <v>14.5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191</v>
      </c>
      <c r="AH41" s="211">
        <v>2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65" t="s">
        <v>214</v>
      </c>
      <c r="D42" s="258"/>
      <c r="E42" s="259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191</v>
      </c>
      <c r="AH42" s="211">
        <v>3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8"/>
      <c r="B43" s="219"/>
      <c r="C43" s="263" t="s">
        <v>215</v>
      </c>
      <c r="D43" s="256"/>
      <c r="E43" s="257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191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61" t="s">
        <v>216</v>
      </c>
      <c r="D44" s="254"/>
      <c r="E44" s="255">
        <v>180.63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191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x14ac:dyDescent="0.2">
      <c r="A45" s="222" t="s">
        <v>129</v>
      </c>
      <c r="B45" s="223" t="s">
        <v>73</v>
      </c>
      <c r="C45" s="246" t="s">
        <v>74</v>
      </c>
      <c r="D45" s="224"/>
      <c r="E45" s="225"/>
      <c r="F45" s="226"/>
      <c r="G45" s="226">
        <f>SUMIF(AG46:AG61,"&lt;&gt;NOR",G46:G61)</f>
        <v>0</v>
      </c>
      <c r="H45" s="226"/>
      <c r="I45" s="226">
        <f>SUM(I46:I61)</f>
        <v>0</v>
      </c>
      <c r="J45" s="226"/>
      <c r="K45" s="226">
        <f>SUM(K46:K61)</f>
        <v>0</v>
      </c>
      <c r="L45" s="226"/>
      <c r="M45" s="226">
        <f>SUM(M46:M61)</f>
        <v>0</v>
      </c>
      <c r="N45" s="226"/>
      <c r="O45" s="226">
        <f>SUM(O46:O61)</f>
        <v>3.87</v>
      </c>
      <c r="P45" s="226"/>
      <c r="Q45" s="226">
        <f>SUM(Q46:Q61)</f>
        <v>0</v>
      </c>
      <c r="R45" s="226"/>
      <c r="S45" s="226"/>
      <c r="T45" s="227"/>
      <c r="U45" s="221"/>
      <c r="V45" s="221">
        <f>SUM(V46:V61)</f>
        <v>16.13</v>
      </c>
      <c r="W45" s="221"/>
      <c r="X45" s="221"/>
      <c r="AG45" t="s">
        <v>130</v>
      </c>
    </row>
    <row r="46" spans="1:60" outlineLevel="1" x14ac:dyDescent="0.2">
      <c r="A46" s="228">
        <v>7</v>
      </c>
      <c r="B46" s="229" t="s">
        <v>219</v>
      </c>
      <c r="C46" s="247" t="s">
        <v>220</v>
      </c>
      <c r="D46" s="230" t="s">
        <v>221</v>
      </c>
      <c r="E46" s="231">
        <v>1.0049999999999999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33">
        <v>2.5249999999999999</v>
      </c>
      <c r="O46" s="233">
        <f>ROUND(E46*N46,2)</f>
        <v>2.54</v>
      </c>
      <c r="P46" s="233">
        <v>0</v>
      </c>
      <c r="Q46" s="233">
        <f>ROUND(E46*P46,2)</f>
        <v>0</v>
      </c>
      <c r="R46" s="233" t="s">
        <v>186</v>
      </c>
      <c r="S46" s="233" t="s">
        <v>134</v>
      </c>
      <c r="T46" s="234" t="s">
        <v>187</v>
      </c>
      <c r="U46" s="220">
        <v>2.58</v>
      </c>
      <c r="V46" s="220">
        <f>ROUND(E46*U46,2)</f>
        <v>2.59</v>
      </c>
      <c r="W46" s="220"/>
      <c r="X46" s="220" t="s">
        <v>173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174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62" t="s">
        <v>222</v>
      </c>
      <c r="D47" s="260"/>
      <c r="E47" s="260"/>
      <c r="F47" s="260"/>
      <c r="G47" s="26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1"/>
      <c r="Z47" s="211"/>
      <c r="AA47" s="211"/>
      <c r="AB47" s="211"/>
      <c r="AC47" s="211"/>
      <c r="AD47" s="211"/>
      <c r="AE47" s="211"/>
      <c r="AF47" s="211"/>
      <c r="AG47" s="211" t="s">
        <v>199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8"/>
      <c r="B48" s="219"/>
      <c r="C48" s="261" t="s">
        <v>223</v>
      </c>
      <c r="D48" s="254"/>
      <c r="E48" s="255">
        <v>1.0049999999999999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191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28">
        <v>8</v>
      </c>
      <c r="B49" s="229" t="s">
        <v>224</v>
      </c>
      <c r="C49" s="247" t="s">
        <v>225</v>
      </c>
      <c r="D49" s="230" t="s">
        <v>221</v>
      </c>
      <c r="E49" s="231">
        <v>1.0049999999999999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 t="s">
        <v>186</v>
      </c>
      <c r="S49" s="233" t="s">
        <v>134</v>
      </c>
      <c r="T49" s="234" t="s">
        <v>187</v>
      </c>
      <c r="U49" s="220">
        <v>0.41</v>
      </c>
      <c r="V49" s="220">
        <f>ROUND(E49*U49,2)</f>
        <v>0.41</v>
      </c>
      <c r="W49" s="220"/>
      <c r="X49" s="220" t="s">
        <v>173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174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62" t="s">
        <v>226</v>
      </c>
      <c r="D50" s="260"/>
      <c r="E50" s="260"/>
      <c r="F50" s="260"/>
      <c r="G50" s="26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199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61" t="s">
        <v>227</v>
      </c>
      <c r="D51" s="254"/>
      <c r="E51" s="255">
        <v>1.0049999999999999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191</v>
      </c>
      <c r="AH51" s="211">
        <v>5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28">
        <v>9</v>
      </c>
      <c r="B52" s="229" t="s">
        <v>228</v>
      </c>
      <c r="C52" s="247" t="s">
        <v>229</v>
      </c>
      <c r="D52" s="230" t="s">
        <v>230</v>
      </c>
      <c r="E52" s="231">
        <v>6.8640000000000007E-2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33">
        <v>1.0662499999999999</v>
      </c>
      <c r="O52" s="233">
        <f>ROUND(E52*N52,2)</f>
        <v>7.0000000000000007E-2</v>
      </c>
      <c r="P52" s="233">
        <v>0</v>
      </c>
      <c r="Q52" s="233">
        <f>ROUND(E52*P52,2)</f>
        <v>0</v>
      </c>
      <c r="R52" s="233" t="s">
        <v>186</v>
      </c>
      <c r="S52" s="233" t="s">
        <v>134</v>
      </c>
      <c r="T52" s="234" t="s">
        <v>187</v>
      </c>
      <c r="U52" s="220">
        <v>15.231</v>
      </c>
      <c r="V52" s="220">
        <f>ROUND(E52*U52,2)</f>
        <v>1.05</v>
      </c>
      <c r="W52" s="220"/>
      <c r="X52" s="220" t="s">
        <v>173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174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8"/>
      <c r="B53" s="219"/>
      <c r="C53" s="262" t="s">
        <v>231</v>
      </c>
      <c r="D53" s="260"/>
      <c r="E53" s="260"/>
      <c r="F53" s="260"/>
      <c r="G53" s="26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199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61" t="s">
        <v>232</v>
      </c>
      <c r="D54" s="254"/>
      <c r="E54" s="255">
        <v>7.0000000000000007E-2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191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28">
        <v>10</v>
      </c>
      <c r="B55" s="229" t="s">
        <v>233</v>
      </c>
      <c r="C55" s="247" t="s">
        <v>234</v>
      </c>
      <c r="D55" s="230" t="s">
        <v>185</v>
      </c>
      <c r="E55" s="231">
        <v>21.48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8.9200000000000008E-3</v>
      </c>
      <c r="O55" s="233">
        <f>ROUND(E55*N55,2)</f>
        <v>0.19</v>
      </c>
      <c r="P55" s="233">
        <v>0</v>
      </c>
      <c r="Q55" s="233">
        <f>ROUND(E55*P55,2)</f>
        <v>0</v>
      </c>
      <c r="R55" s="233" t="s">
        <v>186</v>
      </c>
      <c r="S55" s="233" t="s">
        <v>134</v>
      </c>
      <c r="T55" s="234" t="s">
        <v>187</v>
      </c>
      <c r="U55" s="220">
        <v>0.26</v>
      </c>
      <c r="V55" s="220">
        <f>ROUND(E55*U55,2)</f>
        <v>5.58</v>
      </c>
      <c r="W55" s="220"/>
      <c r="X55" s="220" t="s">
        <v>173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174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62" t="s">
        <v>235</v>
      </c>
      <c r="D56" s="260"/>
      <c r="E56" s="260"/>
      <c r="F56" s="260"/>
      <c r="G56" s="26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199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61" t="s">
        <v>236</v>
      </c>
      <c r="D57" s="254"/>
      <c r="E57" s="255">
        <v>7.8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191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61" t="s">
        <v>194</v>
      </c>
      <c r="D58" s="254"/>
      <c r="E58" s="255">
        <v>13.68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191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28">
        <v>11</v>
      </c>
      <c r="B59" s="229" t="s">
        <v>237</v>
      </c>
      <c r="C59" s="247" t="s">
        <v>238</v>
      </c>
      <c r="D59" s="230" t="s">
        <v>185</v>
      </c>
      <c r="E59" s="231">
        <v>13.68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7.7859999999999999E-2</v>
      </c>
      <c r="O59" s="233">
        <f>ROUND(E59*N59,2)</f>
        <v>1.07</v>
      </c>
      <c r="P59" s="233">
        <v>0</v>
      </c>
      <c r="Q59" s="233">
        <f>ROUND(E59*P59,2)</f>
        <v>0</v>
      </c>
      <c r="R59" s="233" t="s">
        <v>186</v>
      </c>
      <c r="S59" s="233" t="s">
        <v>134</v>
      </c>
      <c r="T59" s="234" t="s">
        <v>187</v>
      </c>
      <c r="U59" s="220">
        <v>0.47499999999999998</v>
      </c>
      <c r="V59" s="220">
        <f>ROUND(E59*U59,2)</f>
        <v>6.5</v>
      </c>
      <c r="W59" s="220"/>
      <c r="X59" s="220" t="s">
        <v>173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174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62" t="s">
        <v>235</v>
      </c>
      <c r="D60" s="260"/>
      <c r="E60" s="260"/>
      <c r="F60" s="260"/>
      <c r="G60" s="26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199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61" t="s">
        <v>239</v>
      </c>
      <c r="D61" s="254"/>
      <c r="E61" s="255">
        <v>13.68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191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x14ac:dyDescent="0.2">
      <c r="A62" s="222" t="s">
        <v>129</v>
      </c>
      <c r="B62" s="223" t="s">
        <v>75</v>
      </c>
      <c r="C62" s="246" t="s">
        <v>76</v>
      </c>
      <c r="D62" s="224"/>
      <c r="E62" s="225"/>
      <c r="F62" s="226"/>
      <c r="G62" s="226">
        <f>SUMIF(AG63:AG66,"&lt;&gt;NOR",G63:G66)</f>
        <v>0</v>
      </c>
      <c r="H62" s="226"/>
      <c r="I62" s="226">
        <f>SUM(I63:I66)</f>
        <v>0</v>
      </c>
      <c r="J62" s="226"/>
      <c r="K62" s="226">
        <f>SUM(K63:K66)</f>
        <v>0</v>
      </c>
      <c r="L62" s="226"/>
      <c r="M62" s="226">
        <f>SUM(M63:M66)</f>
        <v>0</v>
      </c>
      <c r="N62" s="226"/>
      <c r="O62" s="226">
        <f>SUM(O63:O66)</f>
        <v>0.5</v>
      </c>
      <c r="P62" s="226"/>
      <c r="Q62" s="226">
        <f>SUM(Q63:Q66)</f>
        <v>0</v>
      </c>
      <c r="R62" s="226"/>
      <c r="S62" s="226"/>
      <c r="T62" s="227"/>
      <c r="U62" s="221"/>
      <c r="V62" s="221">
        <f>SUM(V63:V66)</f>
        <v>8.82</v>
      </c>
      <c r="W62" s="221"/>
      <c r="X62" s="221"/>
      <c r="AG62" t="s">
        <v>130</v>
      </c>
    </row>
    <row r="63" spans="1:60" outlineLevel="1" x14ac:dyDescent="0.2">
      <c r="A63" s="228">
        <v>12</v>
      </c>
      <c r="B63" s="229" t="s">
        <v>240</v>
      </c>
      <c r="C63" s="247" t="s">
        <v>241</v>
      </c>
      <c r="D63" s="230" t="s">
        <v>171</v>
      </c>
      <c r="E63" s="231">
        <v>1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33">
        <v>0.49075000000000002</v>
      </c>
      <c r="O63" s="233">
        <f>ROUND(E63*N63,2)</f>
        <v>0.49</v>
      </c>
      <c r="P63" s="233">
        <v>0</v>
      </c>
      <c r="Q63" s="233">
        <f>ROUND(E63*P63,2)</f>
        <v>0</v>
      </c>
      <c r="R63" s="233" t="s">
        <v>186</v>
      </c>
      <c r="S63" s="233" t="s">
        <v>134</v>
      </c>
      <c r="T63" s="234" t="s">
        <v>187</v>
      </c>
      <c r="U63" s="220">
        <v>8.82</v>
      </c>
      <c r="V63" s="220">
        <f>ROUND(E63*U63,2)</f>
        <v>8.82</v>
      </c>
      <c r="W63" s="220"/>
      <c r="X63" s="220" t="s">
        <v>173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174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8"/>
      <c r="B64" s="219"/>
      <c r="C64" s="262" t="s">
        <v>242</v>
      </c>
      <c r="D64" s="260"/>
      <c r="E64" s="260"/>
      <c r="F64" s="260"/>
      <c r="G64" s="26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199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36" t="str">
        <f>C64</f>
        <v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v>
      </c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61" t="s">
        <v>243</v>
      </c>
      <c r="D65" s="254"/>
      <c r="E65" s="255">
        <v>1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191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38">
        <v>13</v>
      </c>
      <c r="B66" s="239" t="s">
        <v>244</v>
      </c>
      <c r="C66" s="250" t="s">
        <v>245</v>
      </c>
      <c r="D66" s="240" t="s">
        <v>171</v>
      </c>
      <c r="E66" s="241">
        <v>1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21</v>
      </c>
      <c r="M66" s="243">
        <f>G66*(1+L66/100)</f>
        <v>0</v>
      </c>
      <c r="N66" s="243">
        <v>1.1299999999999999E-2</v>
      </c>
      <c r="O66" s="243">
        <f>ROUND(E66*N66,2)</f>
        <v>0.01</v>
      </c>
      <c r="P66" s="243">
        <v>0</v>
      </c>
      <c r="Q66" s="243">
        <f>ROUND(E66*P66,2)</f>
        <v>0</v>
      </c>
      <c r="R66" s="243" t="s">
        <v>246</v>
      </c>
      <c r="S66" s="243" t="s">
        <v>134</v>
      </c>
      <c r="T66" s="244" t="s">
        <v>187</v>
      </c>
      <c r="U66" s="220">
        <v>0</v>
      </c>
      <c r="V66" s="220">
        <f>ROUND(E66*U66,2)</f>
        <v>0</v>
      </c>
      <c r="W66" s="220"/>
      <c r="X66" s="220" t="s">
        <v>247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248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">
      <c r="A67" s="222" t="s">
        <v>129</v>
      </c>
      <c r="B67" s="223" t="s">
        <v>77</v>
      </c>
      <c r="C67" s="246" t="s">
        <v>78</v>
      </c>
      <c r="D67" s="224"/>
      <c r="E67" s="225"/>
      <c r="F67" s="226"/>
      <c r="G67" s="226">
        <f>SUMIF(AG68:AG68,"&lt;&gt;NOR",G68:G68)</f>
        <v>0</v>
      </c>
      <c r="H67" s="226"/>
      <c r="I67" s="226">
        <f>SUM(I68:I68)</f>
        <v>0</v>
      </c>
      <c r="J67" s="226"/>
      <c r="K67" s="226">
        <f>SUM(K68:K68)</f>
        <v>0</v>
      </c>
      <c r="L67" s="226"/>
      <c r="M67" s="226">
        <f>SUM(M68:M68)</f>
        <v>0</v>
      </c>
      <c r="N67" s="226"/>
      <c r="O67" s="226">
        <f>SUM(O68:O68)</f>
        <v>0.53</v>
      </c>
      <c r="P67" s="226"/>
      <c r="Q67" s="226">
        <f>SUM(Q68:Q68)</f>
        <v>0</v>
      </c>
      <c r="R67" s="226"/>
      <c r="S67" s="226"/>
      <c r="T67" s="227"/>
      <c r="U67" s="221"/>
      <c r="V67" s="221">
        <f>SUM(V68:V68)</f>
        <v>23.24</v>
      </c>
      <c r="W67" s="221"/>
      <c r="X67" s="221"/>
      <c r="AG67" t="s">
        <v>130</v>
      </c>
    </row>
    <row r="68" spans="1:60" outlineLevel="1" x14ac:dyDescent="0.2">
      <c r="A68" s="238">
        <v>14</v>
      </c>
      <c r="B68" s="239" t="s">
        <v>249</v>
      </c>
      <c r="C68" s="250" t="s">
        <v>250</v>
      </c>
      <c r="D68" s="240" t="s">
        <v>185</v>
      </c>
      <c r="E68" s="241">
        <v>89.39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3">
        <v>5.9199999999999999E-3</v>
      </c>
      <c r="O68" s="243">
        <f>ROUND(E68*N68,2)</f>
        <v>0.53</v>
      </c>
      <c r="P68" s="243">
        <v>0</v>
      </c>
      <c r="Q68" s="243">
        <f>ROUND(E68*P68,2)</f>
        <v>0</v>
      </c>
      <c r="R68" s="243" t="s">
        <v>251</v>
      </c>
      <c r="S68" s="243" t="s">
        <v>134</v>
      </c>
      <c r="T68" s="244" t="s">
        <v>187</v>
      </c>
      <c r="U68" s="220">
        <v>0.26</v>
      </c>
      <c r="V68" s="220">
        <f>ROUND(E68*U68,2)</f>
        <v>23.24</v>
      </c>
      <c r="W68" s="220"/>
      <c r="X68" s="220" t="s">
        <v>173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174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22" t="s">
        <v>129</v>
      </c>
      <c r="B69" s="223" t="s">
        <v>79</v>
      </c>
      <c r="C69" s="246" t="s">
        <v>80</v>
      </c>
      <c r="D69" s="224"/>
      <c r="E69" s="225"/>
      <c r="F69" s="226"/>
      <c r="G69" s="226">
        <f>SUMIF(AG70:AG74,"&lt;&gt;NOR",G70:G74)</f>
        <v>0</v>
      </c>
      <c r="H69" s="226"/>
      <c r="I69" s="226">
        <f>SUM(I70:I74)</f>
        <v>0</v>
      </c>
      <c r="J69" s="226"/>
      <c r="K69" s="226">
        <f>SUM(K70:K74)</f>
        <v>0</v>
      </c>
      <c r="L69" s="226"/>
      <c r="M69" s="226">
        <f>SUM(M70:M74)</f>
        <v>0</v>
      </c>
      <c r="N69" s="226"/>
      <c r="O69" s="226">
        <f>SUM(O70:O74)</f>
        <v>0</v>
      </c>
      <c r="P69" s="226"/>
      <c r="Q69" s="226">
        <f>SUM(Q70:Q74)</f>
        <v>0</v>
      </c>
      <c r="R69" s="226"/>
      <c r="S69" s="226"/>
      <c r="T69" s="227"/>
      <c r="U69" s="221"/>
      <c r="V69" s="221">
        <f>SUM(V70:V74)</f>
        <v>27.53</v>
      </c>
      <c r="W69" s="221"/>
      <c r="X69" s="221"/>
      <c r="AG69" t="s">
        <v>130</v>
      </c>
    </row>
    <row r="70" spans="1:60" ht="56.25" outlineLevel="1" x14ac:dyDescent="0.2">
      <c r="A70" s="228">
        <v>15</v>
      </c>
      <c r="B70" s="229" t="s">
        <v>252</v>
      </c>
      <c r="C70" s="247" t="s">
        <v>253</v>
      </c>
      <c r="D70" s="230" t="s">
        <v>185</v>
      </c>
      <c r="E70" s="231">
        <v>89.39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3">
        <v>4.0000000000000003E-5</v>
      </c>
      <c r="O70" s="233">
        <f>ROUND(E70*N70,2)</f>
        <v>0</v>
      </c>
      <c r="P70" s="233">
        <v>0</v>
      </c>
      <c r="Q70" s="233">
        <f>ROUND(E70*P70,2)</f>
        <v>0</v>
      </c>
      <c r="R70" s="233" t="s">
        <v>186</v>
      </c>
      <c r="S70" s="233" t="s">
        <v>134</v>
      </c>
      <c r="T70" s="234" t="s">
        <v>187</v>
      </c>
      <c r="U70" s="220">
        <v>0.308</v>
      </c>
      <c r="V70" s="220">
        <f>ROUND(E70*U70,2)</f>
        <v>27.53</v>
      </c>
      <c r="W70" s="220"/>
      <c r="X70" s="220" t="s">
        <v>173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174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61" t="s">
        <v>190</v>
      </c>
      <c r="D71" s="254"/>
      <c r="E71" s="255">
        <v>45.05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191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61" t="s">
        <v>192</v>
      </c>
      <c r="D72" s="254"/>
      <c r="E72" s="255">
        <v>24.11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191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61" t="s">
        <v>193</v>
      </c>
      <c r="D73" s="254"/>
      <c r="E73" s="255">
        <v>6.55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191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61" t="s">
        <v>194</v>
      </c>
      <c r="D74" s="254"/>
      <c r="E74" s="255">
        <v>13.68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191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22" t="s">
        <v>129</v>
      </c>
      <c r="B75" s="223" t="s">
        <v>81</v>
      </c>
      <c r="C75" s="246" t="s">
        <v>82</v>
      </c>
      <c r="D75" s="224"/>
      <c r="E75" s="225"/>
      <c r="F75" s="226"/>
      <c r="G75" s="226">
        <f>SUMIF(AG76:AG93,"&lt;&gt;NOR",G76:G93)</f>
        <v>0</v>
      </c>
      <c r="H75" s="226"/>
      <c r="I75" s="226">
        <f>SUM(I76:I93)</f>
        <v>0</v>
      </c>
      <c r="J75" s="226"/>
      <c r="K75" s="226">
        <f>SUM(K76:K93)</f>
        <v>0</v>
      </c>
      <c r="L75" s="226"/>
      <c r="M75" s="226">
        <f>SUM(M76:M93)</f>
        <v>0</v>
      </c>
      <c r="N75" s="226"/>
      <c r="O75" s="226">
        <f>SUM(O76:O93)</f>
        <v>0</v>
      </c>
      <c r="P75" s="226"/>
      <c r="Q75" s="226">
        <f>SUM(Q76:Q93)</f>
        <v>0.27</v>
      </c>
      <c r="R75" s="226"/>
      <c r="S75" s="226"/>
      <c r="T75" s="227"/>
      <c r="U75" s="221"/>
      <c r="V75" s="221">
        <f>SUM(V76:V93)</f>
        <v>4.03</v>
      </c>
      <c r="W75" s="221"/>
      <c r="X75" s="221"/>
      <c r="AG75" t="s">
        <v>130</v>
      </c>
    </row>
    <row r="76" spans="1:60" outlineLevel="1" x14ac:dyDescent="0.2">
      <c r="A76" s="228">
        <v>16</v>
      </c>
      <c r="B76" s="229" t="s">
        <v>254</v>
      </c>
      <c r="C76" s="247" t="s">
        <v>255</v>
      </c>
      <c r="D76" s="230" t="s">
        <v>185</v>
      </c>
      <c r="E76" s="231">
        <v>6.55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0</v>
      </c>
      <c r="O76" s="233">
        <f>ROUND(E76*N76,2)</f>
        <v>0</v>
      </c>
      <c r="P76" s="233">
        <v>0.02</v>
      </c>
      <c r="Q76" s="233">
        <f>ROUND(E76*P76,2)</f>
        <v>0.13</v>
      </c>
      <c r="R76" s="233" t="s">
        <v>256</v>
      </c>
      <c r="S76" s="233" t="s">
        <v>134</v>
      </c>
      <c r="T76" s="234" t="s">
        <v>187</v>
      </c>
      <c r="U76" s="220">
        <v>0.24</v>
      </c>
      <c r="V76" s="220">
        <f>ROUND(E76*U76,2)</f>
        <v>1.57</v>
      </c>
      <c r="W76" s="220"/>
      <c r="X76" s="220" t="s">
        <v>173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174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8"/>
      <c r="B77" s="219"/>
      <c r="C77" s="262" t="s">
        <v>257</v>
      </c>
      <c r="D77" s="260"/>
      <c r="E77" s="260"/>
      <c r="F77" s="260"/>
      <c r="G77" s="26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199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61" t="s">
        <v>193</v>
      </c>
      <c r="D78" s="254"/>
      <c r="E78" s="255">
        <v>6.55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191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28">
        <v>17</v>
      </c>
      <c r="B79" s="229" t="s">
        <v>258</v>
      </c>
      <c r="C79" s="247" t="s">
        <v>259</v>
      </c>
      <c r="D79" s="230" t="s">
        <v>171</v>
      </c>
      <c r="E79" s="231">
        <v>1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 t="s">
        <v>256</v>
      </c>
      <c r="S79" s="233" t="s">
        <v>134</v>
      </c>
      <c r="T79" s="234" t="s">
        <v>187</v>
      </c>
      <c r="U79" s="220">
        <v>0.05</v>
      </c>
      <c r="V79" s="220">
        <f>ROUND(E79*U79,2)</f>
        <v>0.05</v>
      </c>
      <c r="W79" s="220"/>
      <c r="X79" s="220" t="s">
        <v>173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174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62" t="s">
        <v>260</v>
      </c>
      <c r="D80" s="260"/>
      <c r="E80" s="260"/>
      <c r="F80" s="260"/>
      <c r="G80" s="26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199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61" t="s">
        <v>243</v>
      </c>
      <c r="D81" s="254"/>
      <c r="E81" s="255">
        <v>1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191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33.75" outlineLevel="1" x14ac:dyDescent="0.2">
      <c r="A82" s="228">
        <v>18</v>
      </c>
      <c r="B82" s="229" t="s">
        <v>261</v>
      </c>
      <c r="C82" s="247" t="s">
        <v>262</v>
      </c>
      <c r="D82" s="230" t="s">
        <v>185</v>
      </c>
      <c r="E82" s="231">
        <v>1.8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1.17E-3</v>
      </c>
      <c r="O82" s="233">
        <f>ROUND(E82*N82,2)</f>
        <v>0</v>
      </c>
      <c r="P82" s="233">
        <v>7.5999999999999998E-2</v>
      </c>
      <c r="Q82" s="233">
        <f>ROUND(E82*P82,2)</f>
        <v>0.14000000000000001</v>
      </c>
      <c r="R82" s="233" t="s">
        <v>256</v>
      </c>
      <c r="S82" s="233" t="s">
        <v>134</v>
      </c>
      <c r="T82" s="234" t="s">
        <v>187</v>
      </c>
      <c r="U82" s="220">
        <v>0.93899999999999995</v>
      </c>
      <c r="V82" s="220">
        <f>ROUND(E82*U82,2)</f>
        <v>1.69</v>
      </c>
      <c r="W82" s="220"/>
      <c r="X82" s="220" t="s">
        <v>173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174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61" t="s">
        <v>263</v>
      </c>
      <c r="D83" s="254"/>
      <c r="E83" s="255">
        <v>1.8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191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ht="22.5" outlineLevel="1" x14ac:dyDescent="0.2">
      <c r="A84" s="238">
        <v>19</v>
      </c>
      <c r="B84" s="239" t="s">
        <v>264</v>
      </c>
      <c r="C84" s="250" t="s">
        <v>265</v>
      </c>
      <c r="D84" s="240" t="s">
        <v>230</v>
      </c>
      <c r="E84" s="241">
        <v>0.26779999999999998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3">
        <v>0</v>
      </c>
      <c r="O84" s="243">
        <f>ROUND(E84*N84,2)</f>
        <v>0</v>
      </c>
      <c r="P84" s="243">
        <v>0</v>
      </c>
      <c r="Q84" s="243">
        <f>ROUND(E84*P84,2)</f>
        <v>0</v>
      </c>
      <c r="R84" s="243" t="s">
        <v>256</v>
      </c>
      <c r="S84" s="243" t="s">
        <v>134</v>
      </c>
      <c r="T84" s="244" t="s">
        <v>187</v>
      </c>
      <c r="U84" s="220">
        <v>0.93</v>
      </c>
      <c r="V84" s="220">
        <f>ROUND(E84*U84,2)</f>
        <v>0.25</v>
      </c>
      <c r="W84" s="220"/>
      <c r="X84" s="220" t="s">
        <v>173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266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38">
        <v>20</v>
      </c>
      <c r="B85" s="239" t="s">
        <v>267</v>
      </c>
      <c r="C85" s="250" t="s">
        <v>268</v>
      </c>
      <c r="D85" s="240" t="s">
        <v>230</v>
      </c>
      <c r="E85" s="241">
        <v>0.26779999999999998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3">
        <v>0</v>
      </c>
      <c r="O85" s="243">
        <f>ROUND(E85*N85,2)</f>
        <v>0</v>
      </c>
      <c r="P85" s="243">
        <v>0</v>
      </c>
      <c r="Q85" s="243">
        <f>ROUND(E85*P85,2)</f>
        <v>0</v>
      </c>
      <c r="R85" s="243" t="s">
        <v>256</v>
      </c>
      <c r="S85" s="243" t="s">
        <v>134</v>
      </c>
      <c r="T85" s="244" t="s">
        <v>187</v>
      </c>
      <c r="U85" s="220">
        <v>0.49</v>
      </c>
      <c r="V85" s="220">
        <f>ROUND(E85*U85,2)</f>
        <v>0.13</v>
      </c>
      <c r="W85" s="220"/>
      <c r="X85" s="220" t="s">
        <v>173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266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>
        <v>21</v>
      </c>
      <c r="B86" s="229" t="s">
        <v>269</v>
      </c>
      <c r="C86" s="247" t="s">
        <v>270</v>
      </c>
      <c r="D86" s="230" t="s">
        <v>230</v>
      </c>
      <c r="E86" s="231">
        <v>4.0170000000000003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33">
        <v>0</v>
      </c>
      <c r="O86" s="233">
        <f>ROUND(E86*N86,2)</f>
        <v>0</v>
      </c>
      <c r="P86" s="233">
        <v>0</v>
      </c>
      <c r="Q86" s="233">
        <f>ROUND(E86*P86,2)</f>
        <v>0</v>
      </c>
      <c r="R86" s="233" t="s">
        <v>256</v>
      </c>
      <c r="S86" s="233" t="s">
        <v>134</v>
      </c>
      <c r="T86" s="234" t="s">
        <v>187</v>
      </c>
      <c r="U86" s="220">
        <v>0</v>
      </c>
      <c r="V86" s="220">
        <f>ROUND(E86*U86,2)</f>
        <v>0</v>
      </c>
      <c r="W86" s="220"/>
      <c r="X86" s="220" t="s">
        <v>173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266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56.25" outlineLevel="1" x14ac:dyDescent="0.2">
      <c r="A87" s="218"/>
      <c r="B87" s="219"/>
      <c r="C87" s="248" t="s">
        <v>271</v>
      </c>
      <c r="D87" s="235"/>
      <c r="E87" s="235"/>
      <c r="F87" s="235"/>
      <c r="G87" s="235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139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36" t="str">
        <f>C87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38">
        <v>22</v>
      </c>
      <c r="B88" s="239" t="s">
        <v>272</v>
      </c>
      <c r="C88" s="250" t="s">
        <v>273</v>
      </c>
      <c r="D88" s="240" t="s">
        <v>230</v>
      </c>
      <c r="E88" s="241">
        <v>0.26779999999999998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3">
        <v>0</v>
      </c>
      <c r="O88" s="243">
        <f>ROUND(E88*N88,2)</f>
        <v>0</v>
      </c>
      <c r="P88" s="243">
        <v>0</v>
      </c>
      <c r="Q88" s="243">
        <f>ROUND(E88*P88,2)</f>
        <v>0</v>
      </c>
      <c r="R88" s="243" t="s">
        <v>256</v>
      </c>
      <c r="S88" s="243" t="s">
        <v>134</v>
      </c>
      <c r="T88" s="244" t="s">
        <v>187</v>
      </c>
      <c r="U88" s="220">
        <v>0.94199999999999995</v>
      </c>
      <c r="V88" s="220">
        <f>ROUND(E88*U88,2)</f>
        <v>0.25</v>
      </c>
      <c r="W88" s="220"/>
      <c r="X88" s="220" t="s">
        <v>173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266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22.5" outlineLevel="1" x14ac:dyDescent="0.2">
      <c r="A89" s="238">
        <v>23</v>
      </c>
      <c r="B89" s="239" t="s">
        <v>274</v>
      </c>
      <c r="C89" s="250" t="s">
        <v>275</v>
      </c>
      <c r="D89" s="240" t="s">
        <v>230</v>
      </c>
      <c r="E89" s="241">
        <v>0.8034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3">
        <v>0</v>
      </c>
      <c r="O89" s="243">
        <f>ROUND(E89*N89,2)</f>
        <v>0</v>
      </c>
      <c r="P89" s="243">
        <v>0</v>
      </c>
      <c r="Q89" s="243">
        <f>ROUND(E89*P89,2)</f>
        <v>0</v>
      </c>
      <c r="R89" s="243" t="s">
        <v>256</v>
      </c>
      <c r="S89" s="243" t="s">
        <v>134</v>
      </c>
      <c r="T89" s="244" t="s">
        <v>187</v>
      </c>
      <c r="U89" s="220">
        <v>0.11</v>
      </c>
      <c r="V89" s="220">
        <f>ROUND(E89*U89,2)</f>
        <v>0.09</v>
      </c>
      <c r="W89" s="220"/>
      <c r="X89" s="220" t="s">
        <v>173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266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38">
        <v>24</v>
      </c>
      <c r="B90" s="239" t="s">
        <v>276</v>
      </c>
      <c r="C90" s="250" t="s">
        <v>277</v>
      </c>
      <c r="D90" s="240" t="s">
        <v>230</v>
      </c>
      <c r="E90" s="241">
        <v>0.26779999999999998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3">
        <v>0</v>
      </c>
      <c r="O90" s="243">
        <f>ROUND(E90*N90,2)</f>
        <v>0</v>
      </c>
      <c r="P90" s="243">
        <v>0</v>
      </c>
      <c r="Q90" s="243">
        <f>ROUND(E90*P90,2)</f>
        <v>0</v>
      </c>
      <c r="R90" s="243" t="s">
        <v>256</v>
      </c>
      <c r="S90" s="243" t="s">
        <v>134</v>
      </c>
      <c r="T90" s="244" t="s">
        <v>278</v>
      </c>
      <c r="U90" s="220">
        <v>0</v>
      </c>
      <c r="V90" s="220">
        <f>ROUND(E90*U90,2)</f>
        <v>0</v>
      </c>
      <c r="W90" s="220"/>
      <c r="X90" s="220" t="s">
        <v>173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266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28">
        <v>25</v>
      </c>
      <c r="B91" s="229" t="s">
        <v>279</v>
      </c>
      <c r="C91" s="247" t="s">
        <v>280</v>
      </c>
      <c r="D91" s="230" t="s">
        <v>230</v>
      </c>
      <c r="E91" s="231">
        <v>0.26779999999999998</v>
      </c>
      <c r="F91" s="232"/>
      <c r="G91" s="233">
        <f>ROUND(E91*F91,2)</f>
        <v>0</v>
      </c>
      <c r="H91" s="232"/>
      <c r="I91" s="233">
        <f>ROUND(E91*H91,2)</f>
        <v>0</v>
      </c>
      <c r="J91" s="232"/>
      <c r="K91" s="233">
        <f>ROUND(E91*J91,2)</f>
        <v>0</v>
      </c>
      <c r="L91" s="233">
        <v>21</v>
      </c>
      <c r="M91" s="233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3" t="s">
        <v>281</v>
      </c>
      <c r="S91" s="233" t="s">
        <v>134</v>
      </c>
      <c r="T91" s="234" t="s">
        <v>187</v>
      </c>
      <c r="U91" s="220">
        <v>0.01</v>
      </c>
      <c r="V91" s="220">
        <f>ROUND(E91*U91,2)</f>
        <v>0</v>
      </c>
      <c r="W91" s="220"/>
      <c r="X91" s="220" t="s">
        <v>173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266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62" t="s">
        <v>282</v>
      </c>
      <c r="D92" s="260"/>
      <c r="E92" s="260"/>
      <c r="F92" s="260"/>
      <c r="G92" s="26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199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56.25" outlineLevel="1" x14ac:dyDescent="0.2">
      <c r="A93" s="218"/>
      <c r="B93" s="219"/>
      <c r="C93" s="249" t="s">
        <v>271</v>
      </c>
      <c r="D93" s="237"/>
      <c r="E93" s="237"/>
      <c r="F93" s="237"/>
      <c r="G93" s="237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139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36" t="str">
        <f>C93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93" s="211"/>
      <c r="BC93" s="211"/>
      <c r="BD93" s="211"/>
      <c r="BE93" s="211"/>
      <c r="BF93" s="211"/>
      <c r="BG93" s="211"/>
      <c r="BH93" s="211"/>
    </row>
    <row r="94" spans="1:60" x14ac:dyDescent="0.2">
      <c r="A94" s="222" t="s">
        <v>129</v>
      </c>
      <c r="B94" s="223" t="s">
        <v>83</v>
      </c>
      <c r="C94" s="246" t="s">
        <v>84</v>
      </c>
      <c r="D94" s="224"/>
      <c r="E94" s="225"/>
      <c r="F94" s="226"/>
      <c r="G94" s="226">
        <f>SUMIF(AG95:AG96,"&lt;&gt;NOR",G95:G96)</f>
        <v>0</v>
      </c>
      <c r="H94" s="226"/>
      <c r="I94" s="226">
        <f>SUM(I95:I96)</f>
        <v>0</v>
      </c>
      <c r="J94" s="226"/>
      <c r="K94" s="226">
        <f>SUM(K95:K96)</f>
        <v>0</v>
      </c>
      <c r="L94" s="226"/>
      <c r="M94" s="226">
        <f>SUM(M95:M96)</f>
        <v>0</v>
      </c>
      <c r="N94" s="226"/>
      <c r="O94" s="226">
        <f>SUM(O95:O96)</f>
        <v>0</v>
      </c>
      <c r="P94" s="226"/>
      <c r="Q94" s="226">
        <f>SUM(Q95:Q96)</f>
        <v>0</v>
      </c>
      <c r="R94" s="226"/>
      <c r="S94" s="226"/>
      <c r="T94" s="227"/>
      <c r="U94" s="221"/>
      <c r="V94" s="221">
        <f>SUM(V95:V96)</f>
        <v>16.18</v>
      </c>
      <c r="W94" s="221"/>
      <c r="X94" s="221"/>
      <c r="AG94" t="s">
        <v>130</v>
      </c>
    </row>
    <row r="95" spans="1:60" ht="33.75" outlineLevel="1" x14ac:dyDescent="0.2">
      <c r="A95" s="228">
        <v>26</v>
      </c>
      <c r="B95" s="229" t="s">
        <v>283</v>
      </c>
      <c r="C95" s="247" t="s">
        <v>284</v>
      </c>
      <c r="D95" s="230" t="s">
        <v>230</v>
      </c>
      <c r="E95" s="231">
        <v>6.2786999999999997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 t="s">
        <v>285</v>
      </c>
      <c r="S95" s="233" t="s">
        <v>134</v>
      </c>
      <c r="T95" s="234" t="s">
        <v>187</v>
      </c>
      <c r="U95" s="220">
        <v>2.577</v>
      </c>
      <c r="V95" s="220">
        <f>ROUND(E95*U95,2)</f>
        <v>16.18</v>
      </c>
      <c r="W95" s="220"/>
      <c r="X95" s="220" t="s">
        <v>173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174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8"/>
      <c r="B96" s="219"/>
      <c r="C96" s="262" t="s">
        <v>286</v>
      </c>
      <c r="D96" s="260"/>
      <c r="E96" s="260"/>
      <c r="F96" s="260"/>
      <c r="G96" s="26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11"/>
      <c r="Z96" s="211"/>
      <c r="AA96" s="211"/>
      <c r="AB96" s="211"/>
      <c r="AC96" s="211"/>
      <c r="AD96" s="211"/>
      <c r="AE96" s="211"/>
      <c r="AF96" s="211"/>
      <c r="AG96" s="211" t="s">
        <v>199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22" t="s">
        <v>129</v>
      </c>
      <c r="B97" s="223" t="s">
        <v>85</v>
      </c>
      <c r="C97" s="246" t="s">
        <v>86</v>
      </c>
      <c r="D97" s="224"/>
      <c r="E97" s="225"/>
      <c r="F97" s="226"/>
      <c r="G97" s="226">
        <f>SUMIF(AG98:AG105,"&lt;&gt;NOR",G98:G105)</f>
        <v>0</v>
      </c>
      <c r="H97" s="226"/>
      <c r="I97" s="226">
        <f>SUM(I98:I105)</f>
        <v>0</v>
      </c>
      <c r="J97" s="226"/>
      <c r="K97" s="226">
        <f>SUM(K98:K105)</f>
        <v>0</v>
      </c>
      <c r="L97" s="226"/>
      <c r="M97" s="226">
        <f>SUM(M98:M105)</f>
        <v>0</v>
      </c>
      <c r="N97" s="226"/>
      <c r="O97" s="226">
        <f>SUM(O98:O105)</f>
        <v>0.05</v>
      </c>
      <c r="P97" s="226"/>
      <c r="Q97" s="226">
        <f>SUM(Q98:Q105)</f>
        <v>0</v>
      </c>
      <c r="R97" s="226"/>
      <c r="S97" s="226"/>
      <c r="T97" s="227"/>
      <c r="U97" s="221"/>
      <c r="V97" s="221">
        <f>SUM(V98:V105)</f>
        <v>1.55</v>
      </c>
      <c r="W97" s="221"/>
      <c r="X97" s="221"/>
      <c r="AG97" t="s">
        <v>130</v>
      </c>
    </row>
    <row r="98" spans="1:60" outlineLevel="1" x14ac:dyDescent="0.2">
      <c r="A98" s="228">
        <v>27</v>
      </c>
      <c r="B98" s="229" t="s">
        <v>287</v>
      </c>
      <c r="C98" s="247" t="s">
        <v>288</v>
      </c>
      <c r="D98" s="230" t="s">
        <v>185</v>
      </c>
      <c r="E98" s="231">
        <v>6.7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3" t="s">
        <v>289</v>
      </c>
      <c r="S98" s="233" t="s">
        <v>134</v>
      </c>
      <c r="T98" s="234" t="s">
        <v>187</v>
      </c>
      <c r="U98" s="220">
        <v>0.15</v>
      </c>
      <c r="V98" s="220">
        <f>ROUND(E98*U98,2)</f>
        <v>1.01</v>
      </c>
      <c r="W98" s="220"/>
      <c r="X98" s="220" t="s">
        <v>173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290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61" t="s">
        <v>291</v>
      </c>
      <c r="D99" s="254"/>
      <c r="E99" s="255">
        <v>6.7</v>
      </c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191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2.5" outlineLevel="1" x14ac:dyDescent="0.2">
      <c r="A100" s="238">
        <v>28</v>
      </c>
      <c r="B100" s="239" t="s">
        <v>292</v>
      </c>
      <c r="C100" s="250" t="s">
        <v>293</v>
      </c>
      <c r="D100" s="240" t="s">
        <v>185</v>
      </c>
      <c r="E100" s="241">
        <v>6.7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3">
        <v>1.0000000000000001E-5</v>
      </c>
      <c r="O100" s="243">
        <f>ROUND(E100*N100,2)</f>
        <v>0</v>
      </c>
      <c r="P100" s="243">
        <v>0</v>
      </c>
      <c r="Q100" s="243">
        <f>ROUND(E100*P100,2)</f>
        <v>0</v>
      </c>
      <c r="R100" s="243" t="s">
        <v>289</v>
      </c>
      <c r="S100" s="243" t="s">
        <v>134</v>
      </c>
      <c r="T100" s="244" t="s">
        <v>187</v>
      </c>
      <c r="U100" s="220">
        <v>7.0000000000000007E-2</v>
      </c>
      <c r="V100" s="220">
        <f>ROUND(E100*U100,2)</f>
        <v>0.47</v>
      </c>
      <c r="W100" s="220"/>
      <c r="X100" s="220" t="s">
        <v>173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290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22.5" outlineLevel="1" x14ac:dyDescent="0.2">
      <c r="A101" s="228">
        <v>29</v>
      </c>
      <c r="B101" s="229" t="s">
        <v>294</v>
      </c>
      <c r="C101" s="247" t="s">
        <v>295</v>
      </c>
      <c r="D101" s="230" t="s">
        <v>185</v>
      </c>
      <c r="E101" s="231">
        <v>7.37</v>
      </c>
      <c r="F101" s="232"/>
      <c r="G101" s="233">
        <f>ROUND(E101*F101,2)</f>
        <v>0</v>
      </c>
      <c r="H101" s="232"/>
      <c r="I101" s="233">
        <f>ROUND(E101*H101,2)</f>
        <v>0</v>
      </c>
      <c r="J101" s="232"/>
      <c r="K101" s="233">
        <f>ROUND(E101*J101,2)</f>
        <v>0</v>
      </c>
      <c r="L101" s="233">
        <v>21</v>
      </c>
      <c r="M101" s="233">
        <f>G101*(1+L101/100)</f>
        <v>0</v>
      </c>
      <c r="N101" s="233">
        <v>2.8E-3</v>
      </c>
      <c r="O101" s="233">
        <f>ROUND(E101*N101,2)</f>
        <v>0.02</v>
      </c>
      <c r="P101" s="233">
        <v>0</v>
      </c>
      <c r="Q101" s="233">
        <f>ROUND(E101*P101,2)</f>
        <v>0</v>
      </c>
      <c r="R101" s="233" t="s">
        <v>246</v>
      </c>
      <c r="S101" s="233" t="s">
        <v>134</v>
      </c>
      <c r="T101" s="234" t="s">
        <v>187</v>
      </c>
      <c r="U101" s="220">
        <v>0</v>
      </c>
      <c r="V101" s="220">
        <f>ROUND(E101*U101,2)</f>
        <v>0</v>
      </c>
      <c r="W101" s="220"/>
      <c r="X101" s="220" t="s">
        <v>247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248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61" t="s">
        <v>296</v>
      </c>
      <c r="D102" s="254"/>
      <c r="E102" s="255">
        <v>7.37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191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38">
        <v>30</v>
      </c>
      <c r="B103" s="239" t="s">
        <v>297</v>
      </c>
      <c r="C103" s="250" t="s">
        <v>298</v>
      </c>
      <c r="D103" s="240" t="s">
        <v>185</v>
      </c>
      <c r="E103" s="241">
        <v>7.37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3">
        <v>3.5000000000000001E-3</v>
      </c>
      <c r="O103" s="243">
        <f>ROUND(E103*N103,2)</f>
        <v>0.03</v>
      </c>
      <c r="P103" s="243">
        <v>0</v>
      </c>
      <c r="Q103" s="243">
        <f>ROUND(E103*P103,2)</f>
        <v>0</v>
      </c>
      <c r="R103" s="243" t="s">
        <v>246</v>
      </c>
      <c r="S103" s="243" t="s">
        <v>134</v>
      </c>
      <c r="T103" s="244" t="s">
        <v>187</v>
      </c>
      <c r="U103" s="220">
        <v>0</v>
      </c>
      <c r="V103" s="220">
        <f>ROUND(E103*U103,2)</f>
        <v>0</v>
      </c>
      <c r="W103" s="220"/>
      <c r="X103" s="220" t="s">
        <v>247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248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28">
        <v>31</v>
      </c>
      <c r="B104" s="229" t="s">
        <v>299</v>
      </c>
      <c r="C104" s="247" t="s">
        <v>300</v>
      </c>
      <c r="D104" s="230" t="s">
        <v>230</v>
      </c>
      <c r="E104" s="231">
        <v>3.3230000000000003E-2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33">
        <v>0</v>
      </c>
      <c r="O104" s="233">
        <f>ROUND(E104*N104,2)</f>
        <v>0</v>
      </c>
      <c r="P104" s="233">
        <v>0</v>
      </c>
      <c r="Q104" s="233">
        <f>ROUND(E104*P104,2)</f>
        <v>0</v>
      </c>
      <c r="R104" s="233" t="s">
        <v>289</v>
      </c>
      <c r="S104" s="233" t="s">
        <v>134</v>
      </c>
      <c r="T104" s="234" t="s">
        <v>187</v>
      </c>
      <c r="U104" s="220">
        <v>1.966</v>
      </c>
      <c r="V104" s="220">
        <f>ROUND(E104*U104,2)</f>
        <v>7.0000000000000007E-2</v>
      </c>
      <c r="W104" s="220"/>
      <c r="X104" s="220" t="s">
        <v>173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290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62" t="s">
        <v>301</v>
      </c>
      <c r="D105" s="260"/>
      <c r="E105" s="260"/>
      <c r="F105" s="260"/>
      <c r="G105" s="26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199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22" t="s">
        <v>129</v>
      </c>
      <c r="B106" s="223" t="s">
        <v>87</v>
      </c>
      <c r="C106" s="246" t="s">
        <v>88</v>
      </c>
      <c r="D106" s="224"/>
      <c r="E106" s="225"/>
      <c r="F106" s="226"/>
      <c r="G106" s="226">
        <f>SUMIF(AG107:AG111,"&lt;&gt;NOR",G107:G111)</f>
        <v>0</v>
      </c>
      <c r="H106" s="226"/>
      <c r="I106" s="226">
        <f>SUM(I107:I111)</f>
        <v>0</v>
      </c>
      <c r="J106" s="226"/>
      <c r="K106" s="226">
        <f>SUM(K107:K111)</f>
        <v>0</v>
      </c>
      <c r="L106" s="226"/>
      <c r="M106" s="226">
        <f>SUM(M107:M111)</f>
        <v>0</v>
      </c>
      <c r="N106" s="226"/>
      <c r="O106" s="226">
        <f>SUM(O107:O111)</f>
        <v>0</v>
      </c>
      <c r="P106" s="226"/>
      <c r="Q106" s="226">
        <f>SUM(Q107:Q111)</f>
        <v>0.01</v>
      </c>
      <c r="R106" s="226"/>
      <c r="S106" s="226"/>
      <c r="T106" s="227"/>
      <c r="U106" s="221"/>
      <c r="V106" s="221">
        <f>SUM(V107:V111)</f>
        <v>0</v>
      </c>
      <c r="W106" s="221"/>
      <c r="X106" s="221"/>
      <c r="AG106" t="s">
        <v>130</v>
      </c>
    </row>
    <row r="107" spans="1:60" outlineLevel="1" x14ac:dyDescent="0.2">
      <c r="A107" s="228">
        <v>32</v>
      </c>
      <c r="B107" s="229" t="s">
        <v>302</v>
      </c>
      <c r="C107" s="247" t="s">
        <v>303</v>
      </c>
      <c r="D107" s="230" t="s">
        <v>304</v>
      </c>
      <c r="E107" s="231">
        <v>1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1.057E-2</v>
      </c>
      <c r="Q107" s="233">
        <f>ROUND(E107*P107,2)</f>
        <v>0.01</v>
      </c>
      <c r="R107" s="233"/>
      <c r="S107" s="233" t="s">
        <v>172</v>
      </c>
      <c r="T107" s="234" t="s">
        <v>135</v>
      </c>
      <c r="U107" s="220">
        <v>0</v>
      </c>
      <c r="V107" s="220">
        <f>ROUND(E107*U107,2)</f>
        <v>0</v>
      </c>
      <c r="W107" s="220"/>
      <c r="X107" s="220" t="s">
        <v>173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174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48" t="s">
        <v>305</v>
      </c>
      <c r="D108" s="235"/>
      <c r="E108" s="235"/>
      <c r="F108" s="235"/>
      <c r="G108" s="235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139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49" t="s">
        <v>306</v>
      </c>
      <c r="D109" s="237"/>
      <c r="E109" s="237"/>
      <c r="F109" s="237"/>
      <c r="G109" s="237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139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49" t="s">
        <v>307</v>
      </c>
      <c r="D110" s="237"/>
      <c r="E110" s="237"/>
      <c r="F110" s="237"/>
      <c r="G110" s="237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139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61" t="s">
        <v>308</v>
      </c>
      <c r="D111" s="254"/>
      <c r="E111" s="255">
        <v>1</v>
      </c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191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222" t="s">
        <v>129</v>
      </c>
      <c r="B112" s="223" t="s">
        <v>89</v>
      </c>
      <c r="C112" s="246" t="s">
        <v>90</v>
      </c>
      <c r="D112" s="224"/>
      <c r="E112" s="225"/>
      <c r="F112" s="226"/>
      <c r="G112" s="226">
        <f>SUMIF(AG113:AG128,"&lt;&gt;NOR",G113:G128)</f>
        <v>0</v>
      </c>
      <c r="H112" s="226"/>
      <c r="I112" s="226">
        <f>SUM(I113:I128)</f>
        <v>0</v>
      </c>
      <c r="J112" s="226"/>
      <c r="K112" s="226">
        <f>SUM(K113:K128)</f>
        <v>0</v>
      </c>
      <c r="L112" s="226"/>
      <c r="M112" s="226">
        <f>SUM(M113:M128)</f>
        <v>0</v>
      </c>
      <c r="N112" s="226"/>
      <c r="O112" s="226">
        <f>SUM(O113:O128)</f>
        <v>0.04</v>
      </c>
      <c r="P112" s="226"/>
      <c r="Q112" s="226">
        <f>SUM(Q113:Q128)</f>
        <v>0.01</v>
      </c>
      <c r="R112" s="226"/>
      <c r="S112" s="226"/>
      <c r="T112" s="227"/>
      <c r="U112" s="221"/>
      <c r="V112" s="221">
        <f>SUM(V113:V128)</f>
        <v>3.05</v>
      </c>
      <c r="W112" s="221"/>
      <c r="X112" s="221"/>
      <c r="AG112" t="s">
        <v>130</v>
      </c>
    </row>
    <row r="113" spans="1:60" ht="22.5" outlineLevel="1" x14ac:dyDescent="0.2">
      <c r="A113" s="228">
        <v>33</v>
      </c>
      <c r="B113" s="229" t="s">
        <v>309</v>
      </c>
      <c r="C113" s="247" t="s">
        <v>310</v>
      </c>
      <c r="D113" s="230" t="s">
        <v>171</v>
      </c>
      <c r="E113" s="231">
        <v>1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33">
        <v>0</v>
      </c>
      <c r="O113" s="233">
        <f>ROUND(E113*N113,2)</f>
        <v>0</v>
      </c>
      <c r="P113" s="233">
        <v>0</v>
      </c>
      <c r="Q113" s="233">
        <f>ROUND(E113*P113,2)</f>
        <v>0</v>
      </c>
      <c r="R113" s="233" t="s">
        <v>311</v>
      </c>
      <c r="S113" s="233" t="s">
        <v>134</v>
      </c>
      <c r="T113" s="234" t="s">
        <v>187</v>
      </c>
      <c r="U113" s="220">
        <v>1.63</v>
      </c>
      <c r="V113" s="220">
        <f>ROUND(E113*U113,2)</f>
        <v>1.63</v>
      </c>
      <c r="W113" s="220"/>
      <c r="X113" s="220" t="s">
        <v>173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290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61" t="s">
        <v>243</v>
      </c>
      <c r="D114" s="254"/>
      <c r="E114" s="255">
        <v>1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191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28">
        <v>34</v>
      </c>
      <c r="B115" s="229" t="s">
        <v>312</v>
      </c>
      <c r="C115" s="247" t="s">
        <v>313</v>
      </c>
      <c r="D115" s="230" t="s">
        <v>171</v>
      </c>
      <c r="E115" s="231">
        <v>5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3">
        <v>0</v>
      </c>
      <c r="O115" s="233">
        <f>ROUND(E115*N115,2)</f>
        <v>0</v>
      </c>
      <c r="P115" s="233">
        <v>1.8E-3</v>
      </c>
      <c r="Q115" s="233">
        <f>ROUND(E115*P115,2)</f>
        <v>0.01</v>
      </c>
      <c r="R115" s="233" t="s">
        <v>311</v>
      </c>
      <c r="S115" s="233" t="s">
        <v>134</v>
      </c>
      <c r="T115" s="234" t="s">
        <v>187</v>
      </c>
      <c r="U115" s="220">
        <v>0.11</v>
      </c>
      <c r="V115" s="220">
        <f>ROUND(E115*U115,2)</f>
        <v>0.55000000000000004</v>
      </c>
      <c r="W115" s="220"/>
      <c r="X115" s="220" t="s">
        <v>173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290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61" t="s">
        <v>314</v>
      </c>
      <c r="D116" s="254"/>
      <c r="E116" s="255">
        <v>5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191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38">
        <v>35</v>
      </c>
      <c r="B117" s="239" t="s">
        <v>315</v>
      </c>
      <c r="C117" s="250" t="s">
        <v>316</v>
      </c>
      <c r="D117" s="240" t="s">
        <v>171</v>
      </c>
      <c r="E117" s="241">
        <v>1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3">
        <v>0</v>
      </c>
      <c r="O117" s="243">
        <f>ROUND(E117*N117,2)</f>
        <v>0</v>
      </c>
      <c r="P117" s="243">
        <v>0</v>
      </c>
      <c r="Q117" s="243">
        <f>ROUND(E117*P117,2)</f>
        <v>0</v>
      </c>
      <c r="R117" s="243" t="s">
        <v>311</v>
      </c>
      <c r="S117" s="243" t="s">
        <v>134</v>
      </c>
      <c r="T117" s="244" t="s">
        <v>187</v>
      </c>
      <c r="U117" s="220">
        <v>0.77500000000000002</v>
      </c>
      <c r="V117" s="220">
        <f>ROUND(E117*U117,2)</f>
        <v>0.78</v>
      </c>
      <c r="W117" s="220"/>
      <c r="X117" s="220" t="s">
        <v>173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290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28">
        <v>36</v>
      </c>
      <c r="B118" s="229" t="s">
        <v>317</v>
      </c>
      <c r="C118" s="247" t="s">
        <v>318</v>
      </c>
      <c r="D118" s="230" t="s">
        <v>319</v>
      </c>
      <c r="E118" s="231">
        <v>1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 t="s">
        <v>172</v>
      </c>
      <c r="T118" s="234" t="s">
        <v>135</v>
      </c>
      <c r="U118" s="220">
        <v>0</v>
      </c>
      <c r="V118" s="220">
        <f>ROUND(E118*U118,2)</f>
        <v>0</v>
      </c>
      <c r="W118" s="220"/>
      <c r="X118" s="220" t="s">
        <v>173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174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48" t="s">
        <v>320</v>
      </c>
      <c r="D119" s="235"/>
      <c r="E119" s="235"/>
      <c r="F119" s="235"/>
      <c r="G119" s="235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139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49" t="s">
        <v>321</v>
      </c>
      <c r="D120" s="237"/>
      <c r="E120" s="237"/>
      <c r="F120" s="237"/>
      <c r="G120" s="237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139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61" t="s">
        <v>322</v>
      </c>
      <c r="D121" s="254"/>
      <c r="E121" s="255">
        <v>1</v>
      </c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191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28">
        <v>37</v>
      </c>
      <c r="B122" s="229" t="s">
        <v>323</v>
      </c>
      <c r="C122" s="247" t="s">
        <v>324</v>
      </c>
      <c r="D122" s="230" t="s">
        <v>171</v>
      </c>
      <c r="E122" s="231">
        <v>1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8.0000000000000004E-4</v>
      </c>
      <c r="O122" s="233">
        <f>ROUND(E122*N122,2)</f>
        <v>0</v>
      </c>
      <c r="P122" s="233">
        <v>0</v>
      </c>
      <c r="Q122" s="233">
        <f>ROUND(E122*P122,2)</f>
        <v>0</v>
      </c>
      <c r="R122" s="233" t="s">
        <v>246</v>
      </c>
      <c r="S122" s="233" t="s">
        <v>134</v>
      </c>
      <c r="T122" s="234" t="s">
        <v>187</v>
      </c>
      <c r="U122" s="220">
        <v>0</v>
      </c>
      <c r="V122" s="220">
        <f>ROUND(E122*U122,2)</f>
        <v>0</v>
      </c>
      <c r="W122" s="220"/>
      <c r="X122" s="220" t="s">
        <v>247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248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48" t="s">
        <v>325</v>
      </c>
      <c r="D123" s="235"/>
      <c r="E123" s="235"/>
      <c r="F123" s="235"/>
      <c r="G123" s="235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139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38">
        <v>38</v>
      </c>
      <c r="B124" s="239" t="s">
        <v>326</v>
      </c>
      <c r="C124" s="250" t="s">
        <v>327</v>
      </c>
      <c r="D124" s="240" t="s">
        <v>319</v>
      </c>
      <c r="E124" s="241">
        <v>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3">
        <v>0</v>
      </c>
      <c r="O124" s="243">
        <f>ROUND(E124*N124,2)</f>
        <v>0</v>
      </c>
      <c r="P124" s="243">
        <v>0</v>
      </c>
      <c r="Q124" s="243">
        <f>ROUND(E124*P124,2)</f>
        <v>0</v>
      </c>
      <c r="R124" s="243"/>
      <c r="S124" s="243" t="s">
        <v>172</v>
      </c>
      <c r="T124" s="244" t="s">
        <v>135</v>
      </c>
      <c r="U124" s="220">
        <v>0</v>
      </c>
      <c r="V124" s="220">
        <f>ROUND(E124*U124,2)</f>
        <v>0</v>
      </c>
      <c r="W124" s="220"/>
      <c r="X124" s="220" t="s">
        <v>247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248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28">
        <v>39</v>
      </c>
      <c r="B125" s="229" t="s">
        <v>328</v>
      </c>
      <c r="C125" s="247" t="s">
        <v>329</v>
      </c>
      <c r="D125" s="230" t="s">
        <v>171</v>
      </c>
      <c r="E125" s="231">
        <v>1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33">
        <v>3.5000000000000003E-2</v>
      </c>
      <c r="O125" s="233">
        <f>ROUND(E125*N125,2)</f>
        <v>0.04</v>
      </c>
      <c r="P125" s="233">
        <v>0</v>
      </c>
      <c r="Q125" s="233">
        <f>ROUND(E125*P125,2)</f>
        <v>0</v>
      </c>
      <c r="R125" s="233"/>
      <c r="S125" s="233" t="s">
        <v>172</v>
      </c>
      <c r="T125" s="234" t="s">
        <v>135</v>
      </c>
      <c r="U125" s="220">
        <v>0</v>
      </c>
      <c r="V125" s="220">
        <f>ROUND(E125*U125,2)</f>
        <v>0</v>
      </c>
      <c r="W125" s="220"/>
      <c r="X125" s="220" t="s">
        <v>247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248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48" t="s">
        <v>330</v>
      </c>
      <c r="D126" s="235"/>
      <c r="E126" s="235"/>
      <c r="F126" s="235"/>
      <c r="G126" s="235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139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28">
        <v>40</v>
      </c>
      <c r="B127" s="229" t="s">
        <v>331</v>
      </c>
      <c r="C127" s="247" t="s">
        <v>332</v>
      </c>
      <c r="D127" s="230" t="s">
        <v>230</v>
      </c>
      <c r="E127" s="231">
        <v>3.5799999999999998E-2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21</v>
      </c>
      <c r="M127" s="233">
        <f>G127*(1+L127/100)</f>
        <v>0</v>
      </c>
      <c r="N127" s="233">
        <v>0</v>
      </c>
      <c r="O127" s="233">
        <f>ROUND(E127*N127,2)</f>
        <v>0</v>
      </c>
      <c r="P127" s="233">
        <v>0</v>
      </c>
      <c r="Q127" s="233">
        <f>ROUND(E127*P127,2)</f>
        <v>0</v>
      </c>
      <c r="R127" s="233" t="s">
        <v>311</v>
      </c>
      <c r="S127" s="233" t="s">
        <v>134</v>
      </c>
      <c r="T127" s="234" t="s">
        <v>187</v>
      </c>
      <c r="U127" s="220">
        <v>2.4470000000000001</v>
      </c>
      <c r="V127" s="220">
        <f>ROUND(E127*U127,2)</f>
        <v>0.09</v>
      </c>
      <c r="W127" s="220"/>
      <c r="X127" s="220" t="s">
        <v>173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290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62" t="s">
        <v>301</v>
      </c>
      <c r="D128" s="260"/>
      <c r="E128" s="260"/>
      <c r="F128" s="260"/>
      <c r="G128" s="26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199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x14ac:dyDescent="0.2">
      <c r="A129" s="222" t="s">
        <v>129</v>
      </c>
      <c r="B129" s="223" t="s">
        <v>91</v>
      </c>
      <c r="C129" s="246" t="s">
        <v>92</v>
      </c>
      <c r="D129" s="224"/>
      <c r="E129" s="225"/>
      <c r="F129" s="226"/>
      <c r="G129" s="226">
        <f>SUMIF(AG130:AG154,"&lt;&gt;NOR",G130:G154)</f>
        <v>0</v>
      </c>
      <c r="H129" s="226"/>
      <c r="I129" s="226">
        <f>SUM(I130:I154)</f>
        <v>0</v>
      </c>
      <c r="J129" s="226"/>
      <c r="K129" s="226">
        <f>SUM(K130:K154)</f>
        <v>0</v>
      </c>
      <c r="L129" s="226"/>
      <c r="M129" s="226">
        <f>SUM(M130:M154)</f>
        <v>0</v>
      </c>
      <c r="N129" s="226"/>
      <c r="O129" s="226">
        <f>SUM(O130:O154)</f>
        <v>0.2</v>
      </c>
      <c r="P129" s="226"/>
      <c r="Q129" s="226">
        <f>SUM(Q130:Q154)</f>
        <v>0</v>
      </c>
      <c r="R129" s="226"/>
      <c r="S129" s="226"/>
      <c r="T129" s="227"/>
      <c r="U129" s="221"/>
      <c r="V129" s="221">
        <f>SUM(V130:V154)</f>
        <v>12.01</v>
      </c>
      <c r="W129" s="221"/>
      <c r="X129" s="221"/>
      <c r="AG129" t="s">
        <v>130</v>
      </c>
    </row>
    <row r="130" spans="1:60" outlineLevel="1" x14ac:dyDescent="0.2">
      <c r="A130" s="228">
        <v>41</v>
      </c>
      <c r="B130" s="229" t="s">
        <v>333</v>
      </c>
      <c r="C130" s="247" t="s">
        <v>334</v>
      </c>
      <c r="D130" s="230" t="s">
        <v>185</v>
      </c>
      <c r="E130" s="231">
        <v>7.8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33">
        <v>0</v>
      </c>
      <c r="O130" s="233">
        <f>ROUND(E130*N130,2)</f>
        <v>0</v>
      </c>
      <c r="P130" s="233">
        <v>0</v>
      </c>
      <c r="Q130" s="233">
        <f>ROUND(E130*P130,2)</f>
        <v>0</v>
      </c>
      <c r="R130" s="233" t="s">
        <v>335</v>
      </c>
      <c r="S130" s="233" t="s">
        <v>134</v>
      </c>
      <c r="T130" s="234" t="s">
        <v>187</v>
      </c>
      <c r="U130" s="220">
        <v>0.05</v>
      </c>
      <c r="V130" s="220">
        <f>ROUND(E130*U130,2)</f>
        <v>0.39</v>
      </c>
      <c r="W130" s="220"/>
      <c r="X130" s="220" t="s">
        <v>173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290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8"/>
      <c r="B131" s="219"/>
      <c r="C131" s="261" t="s">
        <v>236</v>
      </c>
      <c r="D131" s="254"/>
      <c r="E131" s="255">
        <v>7.8</v>
      </c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191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>
        <v>42</v>
      </c>
      <c r="B132" s="229" t="s">
        <v>336</v>
      </c>
      <c r="C132" s="247" t="s">
        <v>337</v>
      </c>
      <c r="D132" s="230" t="s">
        <v>197</v>
      </c>
      <c r="E132" s="231">
        <v>3.2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33">
        <v>0</v>
      </c>
      <c r="O132" s="233">
        <f>ROUND(E132*N132,2)</f>
        <v>0</v>
      </c>
      <c r="P132" s="233">
        <v>0</v>
      </c>
      <c r="Q132" s="233">
        <f>ROUND(E132*P132,2)</f>
        <v>0</v>
      </c>
      <c r="R132" s="233" t="s">
        <v>335</v>
      </c>
      <c r="S132" s="233" t="s">
        <v>134</v>
      </c>
      <c r="T132" s="234" t="s">
        <v>187</v>
      </c>
      <c r="U132" s="220">
        <v>0.17</v>
      </c>
      <c r="V132" s="220">
        <f>ROUND(E132*U132,2)</f>
        <v>0.54</v>
      </c>
      <c r="W132" s="220"/>
      <c r="X132" s="220" t="s">
        <v>173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290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61" t="s">
        <v>200</v>
      </c>
      <c r="D133" s="254"/>
      <c r="E133" s="255">
        <v>3.2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191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>
        <v>43</v>
      </c>
      <c r="B134" s="229" t="s">
        <v>338</v>
      </c>
      <c r="C134" s="247" t="s">
        <v>339</v>
      </c>
      <c r="D134" s="230" t="s">
        <v>197</v>
      </c>
      <c r="E134" s="231">
        <v>3.2</v>
      </c>
      <c r="F134" s="232"/>
      <c r="G134" s="233">
        <f>ROUND(E134*F134,2)</f>
        <v>0</v>
      </c>
      <c r="H134" s="232"/>
      <c r="I134" s="233">
        <f>ROUND(E134*H134,2)</f>
        <v>0</v>
      </c>
      <c r="J134" s="232"/>
      <c r="K134" s="233">
        <f>ROUND(E134*J134,2)</f>
        <v>0</v>
      </c>
      <c r="L134" s="233">
        <v>21</v>
      </c>
      <c r="M134" s="233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3" t="s">
        <v>335</v>
      </c>
      <c r="S134" s="233" t="s">
        <v>134</v>
      </c>
      <c r="T134" s="234" t="s">
        <v>187</v>
      </c>
      <c r="U134" s="220">
        <v>0.45600000000000002</v>
      </c>
      <c r="V134" s="220">
        <f>ROUND(E134*U134,2)</f>
        <v>1.46</v>
      </c>
      <c r="W134" s="220"/>
      <c r="X134" s="220" t="s">
        <v>173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290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61" t="s">
        <v>200</v>
      </c>
      <c r="D135" s="254"/>
      <c r="E135" s="255">
        <v>3.2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191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38">
        <v>44</v>
      </c>
      <c r="B136" s="239" t="s">
        <v>340</v>
      </c>
      <c r="C136" s="250" t="s">
        <v>341</v>
      </c>
      <c r="D136" s="240" t="s">
        <v>197</v>
      </c>
      <c r="E136" s="241">
        <v>3.2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3">
        <v>0</v>
      </c>
      <c r="O136" s="243">
        <f>ROUND(E136*N136,2)</f>
        <v>0</v>
      </c>
      <c r="P136" s="243">
        <v>0</v>
      </c>
      <c r="Q136" s="243">
        <f>ROUND(E136*P136,2)</f>
        <v>0</v>
      </c>
      <c r="R136" s="243" t="s">
        <v>335</v>
      </c>
      <c r="S136" s="243" t="s">
        <v>134</v>
      </c>
      <c r="T136" s="244" t="s">
        <v>187</v>
      </c>
      <c r="U136" s="220">
        <v>0.23</v>
      </c>
      <c r="V136" s="220">
        <f>ROUND(E136*U136,2)</f>
        <v>0.74</v>
      </c>
      <c r="W136" s="220"/>
      <c r="X136" s="220" t="s">
        <v>173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290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28">
        <v>45</v>
      </c>
      <c r="B137" s="229" t="s">
        <v>342</v>
      </c>
      <c r="C137" s="247" t="s">
        <v>343</v>
      </c>
      <c r="D137" s="230" t="s">
        <v>197</v>
      </c>
      <c r="E137" s="231">
        <v>6.72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3" t="s">
        <v>335</v>
      </c>
      <c r="S137" s="233" t="s">
        <v>134</v>
      </c>
      <c r="T137" s="234" t="s">
        <v>187</v>
      </c>
      <c r="U137" s="220">
        <v>0.23599999999999999</v>
      </c>
      <c r="V137" s="220">
        <f>ROUND(E137*U137,2)</f>
        <v>1.59</v>
      </c>
      <c r="W137" s="220"/>
      <c r="X137" s="220" t="s">
        <v>173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290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8"/>
      <c r="B138" s="219"/>
      <c r="C138" s="261" t="s">
        <v>344</v>
      </c>
      <c r="D138" s="254"/>
      <c r="E138" s="255">
        <v>6.72</v>
      </c>
      <c r="F138" s="220"/>
      <c r="G138" s="220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191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28">
        <v>46</v>
      </c>
      <c r="B139" s="229" t="s">
        <v>345</v>
      </c>
      <c r="C139" s="247" t="s">
        <v>346</v>
      </c>
      <c r="D139" s="230" t="s">
        <v>185</v>
      </c>
      <c r="E139" s="231">
        <v>6.7</v>
      </c>
      <c r="F139" s="232"/>
      <c r="G139" s="233">
        <f>ROUND(E139*F139,2)</f>
        <v>0</v>
      </c>
      <c r="H139" s="232"/>
      <c r="I139" s="233">
        <f>ROUND(E139*H139,2)</f>
        <v>0</v>
      </c>
      <c r="J139" s="232"/>
      <c r="K139" s="233">
        <f>ROUND(E139*J139,2)</f>
        <v>0</v>
      </c>
      <c r="L139" s="233">
        <v>21</v>
      </c>
      <c r="M139" s="233">
        <f>G139*(1+L139/100)</f>
        <v>0</v>
      </c>
      <c r="N139" s="233">
        <v>0</v>
      </c>
      <c r="O139" s="233">
        <f>ROUND(E139*N139,2)</f>
        <v>0</v>
      </c>
      <c r="P139" s="233">
        <v>0</v>
      </c>
      <c r="Q139" s="233">
        <f>ROUND(E139*P139,2)</f>
        <v>0</v>
      </c>
      <c r="R139" s="233" t="s">
        <v>335</v>
      </c>
      <c r="S139" s="233" t="s">
        <v>134</v>
      </c>
      <c r="T139" s="234" t="s">
        <v>187</v>
      </c>
      <c r="U139" s="220">
        <v>0.97799999999999998</v>
      </c>
      <c r="V139" s="220">
        <f>ROUND(E139*U139,2)</f>
        <v>6.55</v>
      </c>
      <c r="W139" s="220"/>
      <c r="X139" s="220" t="s">
        <v>173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290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8"/>
      <c r="B140" s="219"/>
      <c r="C140" s="262" t="s">
        <v>347</v>
      </c>
      <c r="D140" s="260"/>
      <c r="E140" s="260"/>
      <c r="F140" s="260"/>
      <c r="G140" s="26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199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8"/>
      <c r="B141" s="219"/>
      <c r="C141" s="261" t="s">
        <v>291</v>
      </c>
      <c r="D141" s="254"/>
      <c r="E141" s="255">
        <v>6.7</v>
      </c>
      <c r="F141" s="220"/>
      <c r="G141" s="22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191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38">
        <v>47</v>
      </c>
      <c r="B142" s="239" t="s">
        <v>348</v>
      </c>
      <c r="C142" s="250" t="s">
        <v>349</v>
      </c>
      <c r="D142" s="240" t="s">
        <v>197</v>
      </c>
      <c r="E142" s="241">
        <v>6.72</v>
      </c>
      <c r="F142" s="242"/>
      <c r="G142" s="243">
        <f>ROUND(E142*F142,2)</f>
        <v>0</v>
      </c>
      <c r="H142" s="242"/>
      <c r="I142" s="243">
        <f>ROUND(E142*H142,2)</f>
        <v>0</v>
      </c>
      <c r="J142" s="242"/>
      <c r="K142" s="243">
        <f>ROUND(E142*J142,2)</f>
        <v>0</v>
      </c>
      <c r="L142" s="243">
        <v>21</v>
      </c>
      <c r="M142" s="243">
        <f>G142*(1+L142/100)</f>
        <v>0</v>
      </c>
      <c r="N142" s="243">
        <v>1.1E-4</v>
      </c>
      <c r="O142" s="243">
        <f>ROUND(E142*N142,2)</f>
        <v>0</v>
      </c>
      <c r="P142" s="243">
        <v>0</v>
      </c>
      <c r="Q142" s="243">
        <f>ROUND(E142*P142,2)</f>
        <v>0</v>
      </c>
      <c r="R142" s="243" t="s">
        <v>335</v>
      </c>
      <c r="S142" s="243" t="s">
        <v>134</v>
      </c>
      <c r="T142" s="244" t="s">
        <v>187</v>
      </c>
      <c r="U142" s="220">
        <v>7.0000000000000007E-2</v>
      </c>
      <c r="V142" s="220">
        <f>ROUND(E142*U142,2)</f>
        <v>0.47</v>
      </c>
      <c r="W142" s="220"/>
      <c r="X142" s="220" t="s">
        <v>173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290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28">
        <v>48</v>
      </c>
      <c r="B143" s="229" t="s">
        <v>350</v>
      </c>
      <c r="C143" s="247" t="s">
        <v>351</v>
      </c>
      <c r="D143" s="230" t="s">
        <v>185</v>
      </c>
      <c r="E143" s="231">
        <v>7.8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33">
        <v>4.0000000000000002E-4</v>
      </c>
      <c r="O143" s="233">
        <f>ROUND(E143*N143,2)</f>
        <v>0</v>
      </c>
      <c r="P143" s="233">
        <v>0</v>
      </c>
      <c r="Q143" s="233">
        <f>ROUND(E143*P143,2)</f>
        <v>0</v>
      </c>
      <c r="R143" s="233" t="s">
        <v>335</v>
      </c>
      <c r="S143" s="233" t="s">
        <v>134</v>
      </c>
      <c r="T143" s="234" t="s">
        <v>187</v>
      </c>
      <c r="U143" s="220">
        <v>0</v>
      </c>
      <c r="V143" s="220">
        <f>ROUND(E143*U143,2)</f>
        <v>0</v>
      </c>
      <c r="W143" s="220"/>
      <c r="X143" s="220" t="s">
        <v>173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290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61" t="s">
        <v>236</v>
      </c>
      <c r="D144" s="254"/>
      <c r="E144" s="255">
        <v>7.8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191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28">
        <v>49</v>
      </c>
      <c r="B145" s="229" t="s">
        <v>352</v>
      </c>
      <c r="C145" s="247" t="s">
        <v>353</v>
      </c>
      <c r="D145" s="230" t="s">
        <v>354</v>
      </c>
      <c r="E145" s="231">
        <v>1.56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33">
        <v>1E-3</v>
      </c>
      <c r="O145" s="233">
        <f>ROUND(E145*N145,2)</f>
        <v>0</v>
      </c>
      <c r="P145" s="233">
        <v>0</v>
      </c>
      <c r="Q145" s="233">
        <f>ROUND(E145*P145,2)</f>
        <v>0</v>
      </c>
      <c r="R145" s="233" t="s">
        <v>246</v>
      </c>
      <c r="S145" s="233" t="s">
        <v>134</v>
      </c>
      <c r="T145" s="234" t="s">
        <v>187</v>
      </c>
      <c r="U145" s="220">
        <v>0</v>
      </c>
      <c r="V145" s="220">
        <f>ROUND(E145*U145,2)</f>
        <v>0</v>
      </c>
      <c r="W145" s="220"/>
      <c r="X145" s="220" t="s">
        <v>247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248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61" t="s">
        <v>355</v>
      </c>
      <c r="D146" s="254"/>
      <c r="E146" s="255">
        <v>1.56</v>
      </c>
      <c r="F146" s="220"/>
      <c r="G146" s="220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191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28">
        <v>50</v>
      </c>
      <c r="B147" s="229" t="s">
        <v>356</v>
      </c>
      <c r="C147" s="247" t="s">
        <v>357</v>
      </c>
      <c r="D147" s="230" t="s">
        <v>354</v>
      </c>
      <c r="E147" s="231">
        <v>35.1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33">
        <v>1E-3</v>
      </c>
      <c r="O147" s="233">
        <f>ROUND(E147*N147,2)</f>
        <v>0.04</v>
      </c>
      <c r="P147" s="233">
        <v>0</v>
      </c>
      <c r="Q147" s="233">
        <f>ROUND(E147*P147,2)</f>
        <v>0</v>
      </c>
      <c r="R147" s="233" t="s">
        <v>246</v>
      </c>
      <c r="S147" s="233" t="s">
        <v>134</v>
      </c>
      <c r="T147" s="234" t="s">
        <v>187</v>
      </c>
      <c r="U147" s="220">
        <v>0</v>
      </c>
      <c r="V147" s="220">
        <f>ROUND(E147*U147,2)</f>
        <v>0</v>
      </c>
      <c r="W147" s="220"/>
      <c r="X147" s="220" t="s">
        <v>247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248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8"/>
      <c r="B148" s="219"/>
      <c r="C148" s="261" t="s">
        <v>358</v>
      </c>
      <c r="D148" s="254"/>
      <c r="E148" s="255">
        <v>35.1</v>
      </c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191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28">
        <v>51</v>
      </c>
      <c r="B149" s="229" t="s">
        <v>359</v>
      </c>
      <c r="C149" s="247" t="s">
        <v>360</v>
      </c>
      <c r="D149" s="230" t="s">
        <v>197</v>
      </c>
      <c r="E149" s="231">
        <v>3.52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33">
        <v>2.2000000000000001E-4</v>
      </c>
      <c r="O149" s="233">
        <f>ROUND(E149*N149,2)</f>
        <v>0</v>
      </c>
      <c r="P149" s="233">
        <v>0</v>
      </c>
      <c r="Q149" s="233">
        <f>ROUND(E149*P149,2)</f>
        <v>0</v>
      </c>
      <c r="R149" s="233" t="s">
        <v>246</v>
      </c>
      <c r="S149" s="233" t="s">
        <v>134</v>
      </c>
      <c r="T149" s="234" t="s">
        <v>187</v>
      </c>
      <c r="U149" s="220">
        <v>0</v>
      </c>
      <c r="V149" s="220">
        <f>ROUND(E149*U149,2)</f>
        <v>0</v>
      </c>
      <c r="W149" s="220"/>
      <c r="X149" s="220" t="s">
        <v>247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248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61" t="s">
        <v>361</v>
      </c>
      <c r="D150" s="254"/>
      <c r="E150" s="255">
        <v>3.52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191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22.5" outlineLevel="1" x14ac:dyDescent="0.2">
      <c r="A151" s="228">
        <v>52</v>
      </c>
      <c r="B151" s="229" t="s">
        <v>362</v>
      </c>
      <c r="C151" s="247" t="s">
        <v>363</v>
      </c>
      <c r="D151" s="230" t="s">
        <v>185</v>
      </c>
      <c r="E151" s="231">
        <v>8.58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33">
        <v>1.9199999999999998E-2</v>
      </c>
      <c r="O151" s="233">
        <f>ROUND(E151*N151,2)</f>
        <v>0.16</v>
      </c>
      <c r="P151" s="233">
        <v>0</v>
      </c>
      <c r="Q151" s="233">
        <f>ROUND(E151*P151,2)</f>
        <v>0</v>
      </c>
      <c r="R151" s="233" t="s">
        <v>246</v>
      </c>
      <c r="S151" s="233" t="s">
        <v>134</v>
      </c>
      <c r="T151" s="234" t="s">
        <v>187</v>
      </c>
      <c r="U151" s="220">
        <v>0</v>
      </c>
      <c r="V151" s="220">
        <f>ROUND(E151*U151,2)</f>
        <v>0</v>
      </c>
      <c r="W151" s="220"/>
      <c r="X151" s="220" t="s">
        <v>247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248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61" t="s">
        <v>364</v>
      </c>
      <c r="D152" s="254"/>
      <c r="E152" s="255">
        <v>8.58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191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>
        <v>53</v>
      </c>
      <c r="B153" s="229" t="s">
        <v>365</v>
      </c>
      <c r="C153" s="247" t="s">
        <v>366</v>
      </c>
      <c r="D153" s="230" t="s">
        <v>230</v>
      </c>
      <c r="E153" s="231">
        <v>0.20602999999999999</v>
      </c>
      <c r="F153" s="232"/>
      <c r="G153" s="233">
        <f>ROUND(E153*F153,2)</f>
        <v>0</v>
      </c>
      <c r="H153" s="232"/>
      <c r="I153" s="233">
        <f>ROUND(E153*H153,2)</f>
        <v>0</v>
      </c>
      <c r="J153" s="232"/>
      <c r="K153" s="233">
        <f>ROUND(E153*J153,2)</f>
        <v>0</v>
      </c>
      <c r="L153" s="233">
        <v>21</v>
      </c>
      <c r="M153" s="233">
        <f>G153*(1+L153/100)</f>
        <v>0</v>
      </c>
      <c r="N153" s="233">
        <v>0</v>
      </c>
      <c r="O153" s="233">
        <f>ROUND(E153*N153,2)</f>
        <v>0</v>
      </c>
      <c r="P153" s="233">
        <v>0</v>
      </c>
      <c r="Q153" s="233">
        <f>ROUND(E153*P153,2)</f>
        <v>0</v>
      </c>
      <c r="R153" s="233" t="s">
        <v>335</v>
      </c>
      <c r="S153" s="233" t="s">
        <v>134</v>
      </c>
      <c r="T153" s="234" t="s">
        <v>187</v>
      </c>
      <c r="U153" s="220">
        <v>1.3049999999999999</v>
      </c>
      <c r="V153" s="220">
        <f>ROUND(E153*U153,2)</f>
        <v>0.27</v>
      </c>
      <c r="W153" s="220"/>
      <c r="X153" s="220" t="s">
        <v>173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290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8"/>
      <c r="B154" s="219"/>
      <c r="C154" s="262" t="s">
        <v>301</v>
      </c>
      <c r="D154" s="260"/>
      <c r="E154" s="260"/>
      <c r="F154" s="260"/>
      <c r="G154" s="26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20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199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x14ac:dyDescent="0.2">
      <c r="A155" s="222" t="s">
        <v>129</v>
      </c>
      <c r="B155" s="223" t="s">
        <v>93</v>
      </c>
      <c r="C155" s="246" t="s">
        <v>94</v>
      </c>
      <c r="D155" s="224"/>
      <c r="E155" s="225"/>
      <c r="F155" s="226"/>
      <c r="G155" s="226">
        <f>SUMIF(AG156:AG251,"&lt;&gt;NOR",G156:G251)</f>
        <v>0</v>
      </c>
      <c r="H155" s="226"/>
      <c r="I155" s="226">
        <f>SUM(I156:I251)</f>
        <v>0</v>
      </c>
      <c r="J155" s="226"/>
      <c r="K155" s="226">
        <f>SUM(K156:K251)</f>
        <v>0</v>
      </c>
      <c r="L155" s="226"/>
      <c r="M155" s="226">
        <f>SUM(M156:M251)</f>
        <v>0</v>
      </c>
      <c r="N155" s="226"/>
      <c r="O155" s="226">
        <f>SUM(O156:O251)</f>
        <v>1.94</v>
      </c>
      <c r="P155" s="226"/>
      <c r="Q155" s="226">
        <f>SUM(Q156:Q251)</f>
        <v>0.08</v>
      </c>
      <c r="R155" s="226"/>
      <c r="S155" s="226"/>
      <c r="T155" s="227"/>
      <c r="U155" s="221"/>
      <c r="V155" s="221">
        <f>SUM(V156:V251)</f>
        <v>94.44</v>
      </c>
      <c r="W155" s="221"/>
      <c r="X155" s="221"/>
      <c r="AG155" t="s">
        <v>130</v>
      </c>
    </row>
    <row r="156" spans="1:60" outlineLevel="1" x14ac:dyDescent="0.2">
      <c r="A156" s="228">
        <v>54</v>
      </c>
      <c r="B156" s="229" t="s">
        <v>367</v>
      </c>
      <c r="C156" s="247" t="s">
        <v>368</v>
      </c>
      <c r="D156" s="230" t="s">
        <v>185</v>
      </c>
      <c r="E156" s="231">
        <v>89.39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33">
        <v>0</v>
      </c>
      <c r="O156" s="233">
        <f>ROUND(E156*N156,2)</f>
        <v>0</v>
      </c>
      <c r="P156" s="233">
        <v>0</v>
      </c>
      <c r="Q156" s="233">
        <f>ROUND(E156*P156,2)</f>
        <v>0</v>
      </c>
      <c r="R156" s="233" t="s">
        <v>369</v>
      </c>
      <c r="S156" s="233" t="s">
        <v>134</v>
      </c>
      <c r="T156" s="234" t="s">
        <v>187</v>
      </c>
      <c r="U156" s="220">
        <v>1.6E-2</v>
      </c>
      <c r="V156" s="220">
        <f>ROUND(E156*U156,2)</f>
        <v>1.43</v>
      </c>
      <c r="W156" s="220"/>
      <c r="X156" s="220" t="s">
        <v>173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290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62" t="s">
        <v>370</v>
      </c>
      <c r="D157" s="260"/>
      <c r="E157" s="260"/>
      <c r="F157" s="260"/>
      <c r="G157" s="26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199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8"/>
      <c r="B158" s="219"/>
      <c r="C158" s="261" t="s">
        <v>190</v>
      </c>
      <c r="D158" s="254"/>
      <c r="E158" s="255">
        <v>45.05</v>
      </c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191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61" t="s">
        <v>192</v>
      </c>
      <c r="D159" s="254"/>
      <c r="E159" s="255">
        <v>24.11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191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61" t="s">
        <v>193</v>
      </c>
      <c r="D160" s="254"/>
      <c r="E160" s="255">
        <v>6.55</v>
      </c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191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61" t="s">
        <v>194</v>
      </c>
      <c r="D161" s="254"/>
      <c r="E161" s="255">
        <v>13.68</v>
      </c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191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28">
        <v>55</v>
      </c>
      <c r="B162" s="229" t="s">
        <v>371</v>
      </c>
      <c r="C162" s="247" t="s">
        <v>372</v>
      </c>
      <c r="D162" s="230" t="s">
        <v>185</v>
      </c>
      <c r="E162" s="231">
        <v>89.39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33">
        <v>0</v>
      </c>
      <c r="O162" s="233">
        <f>ROUND(E162*N162,2)</f>
        <v>0</v>
      </c>
      <c r="P162" s="233">
        <v>0</v>
      </c>
      <c r="Q162" s="233">
        <f>ROUND(E162*P162,2)</f>
        <v>0</v>
      </c>
      <c r="R162" s="233" t="s">
        <v>369</v>
      </c>
      <c r="S162" s="233" t="s">
        <v>134</v>
      </c>
      <c r="T162" s="234" t="s">
        <v>187</v>
      </c>
      <c r="U162" s="220">
        <v>0.15</v>
      </c>
      <c r="V162" s="220">
        <f>ROUND(E162*U162,2)</f>
        <v>13.41</v>
      </c>
      <c r="W162" s="220"/>
      <c r="X162" s="220" t="s">
        <v>173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290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8"/>
      <c r="B163" s="219"/>
      <c r="C163" s="262" t="s">
        <v>370</v>
      </c>
      <c r="D163" s="260"/>
      <c r="E163" s="260"/>
      <c r="F163" s="260"/>
      <c r="G163" s="26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199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61" t="s">
        <v>190</v>
      </c>
      <c r="D164" s="254"/>
      <c r="E164" s="255">
        <v>45.05</v>
      </c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191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61" t="s">
        <v>192</v>
      </c>
      <c r="D165" s="254"/>
      <c r="E165" s="255">
        <v>24.11</v>
      </c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191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61" t="s">
        <v>193</v>
      </c>
      <c r="D166" s="254"/>
      <c r="E166" s="255">
        <v>6.55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191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8"/>
      <c r="B167" s="219"/>
      <c r="C167" s="261" t="s">
        <v>194</v>
      </c>
      <c r="D167" s="254"/>
      <c r="E167" s="255">
        <v>13.68</v>
      </c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191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28">
        <v>56</v>
      </c>
      <c r="B168" s="229" t="s">
        <v>373</v>
      </c>
      <c r="C168" s="247" t="s">
        <v>374</v>
      </c>
      <c r="D168" s="230" t="s">
        <v>185</v>
      </c>
      <c r="E168" s="231">
        <v>89.39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33">
        <v>0</v>
      </c>
      <c r="O168" s="233">
        <f>ROUND(E168*N168,2)</f>
        <v>0</v>
      </c>
      <c r="P168" s="233">
        <v>0</v>
      </c>
      <c r="Q168" s="233">
        <f>ROUND(E168*P168,2)</f>
        <v>0</v>
      </c>
      <c r="R168" s="233" t="s">
        <v>369</v>
      </c>
      <c r="S168" s="233" t="s">
        <v>134</v>
      </c>
      <c r="T168" s="234" t="s">
        <v>187</v>
      </c>
      <c r="U168" s="220">
        <v>0.05</v>
      </c>
      <c r="V168" s="220">
        <f>ROUND(E168*U168,2)</f>
        <v>4.47</v>
      </c>
      <c r="W168" s="220"/>
      <c r="X168" s="220" t="s">
        <v>173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290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/>
      <c r="B169" s="219"/>
      <c r="C169" s="262" t="s">
        <v>370</v>
      </c>
      <c r="D169" s="260"/>
      <c r="E169" s="260"/>
      <c r="F169" s="260"/>
      <c r="G169" s="260"/>
      <c r="H169" s="220"/>
      <c r="I169" s="220"/>
      <c r="J169" s="220"/>
      <c r="K169" s="220"/>
      <c r="L169" s="220"/>
      <c r="M169" s="220"/>
      <c r="N169" s="220"/>
      <c r="O169" s="220"/>
      <c r="P169" s="220"/>
      <c r="Q169" s="220"/>
      <c r="R169" s="220"/>
      <c r="S169" s="220"/>
      <c r="T169" s="220"/>
      <c r="U169" s="220"/>
      <c r="V169" s="220"/>
      <c r="W169" s="220"/>
      <c r="X169" s="22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199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61" t="s">
        <v>190</v>
      </c>
      <c r="D170" s="254"/>
      <c r="E170" s="255">
        <v>45.05</v>
      </c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191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8"/>
      <c r="B171" s="219"/>
      <c r="C171" s="261" t="s">
        <v>192</v>
      </c>
      <c r="D171" s="254"/>
      <c r="E171" s="255">
        <v>24.11</v>
      </c>
      <c r="F171" s="220"/>
      <c r="G171" s="220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191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8"/>
      <c r="B172" s="219"/>
      <c r="C172" s="261" t="s">
        <v>193</v>
      </c>
      <c r="D172" s="254"/>
      <c r="E172" s="255">
        <v>6.55</v>
      </c>
      <c r="F172" s="220"/>
      <c r="G172" s="22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191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8"/>
      <c r="B173" s="219"/>
      <c r="C173" s="261" t="s">
        <v>194</v>
      </c>
      <c r="D173" s="254"/>
      <c r="E173" s="255">
        <v>13.68</v>
      </c>
      <c r="F173" s="220"/>
      <c r="G173" s="220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2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191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ht="22.5" outlineLevel="1" x14ac:dyDescent="0.2">
      <c r="A174" s="228">
        <v>57</v>
      </c>
      <c r="B174" s="229" t="s">
        <v>375</v>
      </c>
      <c r="C174" s="247" t="s">
        <v>376</v>
      </c>
      <c r="D174" s="230" t="s">
        <v>197</v>
      </c>
      <c r="E174" s="231">
        <v>65.3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33">
        <v>9.0000000000000006E-5</v>
      </c>
      <c r="O174" s="233">
        <f>ROUND(E174*N174,2)</f>
        <v>0.01</v>
      </c>
      <c r="P174" s="233">
        <v>0</v>
      </c>
      <c r="Q174" s="233">
        <f>ROUND(E174*P174,2)</f>
        <v>0</v>
      </c>
      <c r="R174" s="233" t="s">
        <v>369</v>
      </c>
      <c r="S174" s="233" t="s">
        <v>134</v>
      </c>
      <c r="T174" s="234" t="s">
        <v>187</v>
      </c>
      <c r="U174" s="220">
        <v>0.23</v>
      </c>
      <c r="V174" s="220">
        <f>ROUND(E174*U174,2)</f>
        <v>15.02</v>
      </c>
      <c r="W174" s="220"/>
      <c r="X174" s="220" t="s">
        <v>173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290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8"/>
      <c r="B175" s="219"/>
      <c r="C175" s="248" t="s">
        <v>377</v>
      </c>
      <c r="D175" s="235"/>
      <c r="E175" s="235"/>
      <c r="F175" s="235"/>
      <c r="G175" s="235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139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8"/>
      <c r="B176" s="219"/>
      <c r="C176" s="261" t="s">
        <v>378</v>
      </c>
      <c r="D176" s="254"/>
      <c r="E176" s="255">
        <v>20.7</v>
      </c>
      <c r="F176" s="220"/>
      <c r="G176" s="220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20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191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8"/>
      <c r="B177" s="219"/>
      <c r="C177" s="261" t="s">
        <v>379</v>
      </c>
      <c r="D177" s="254"/>
      <c r="E177" s="255">
        <v>19.600000000000001</v>
      </c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191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8"/>
      <c r="B178" s="219"/>
      <c r="C178" s="261" t="s">
        <v>380</v>
      </c>
      <c r="D178" s="254"/>
      <c r="E178" s="255">
        <v>10.5</v>
      </c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191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8"/>
      <c r="B179" s="219"/>
      <c r="C179" s="261" t="s">
        <v>381</v>
      </c>
      <c r="D179" s="254"/>
      <c r="E179" s="255">
        <v>14.5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191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2.5" outlineLevel="1" x14ac:dyDescent="0.2">
      <c r="A180" s="238">
        <v>58</v>
      </c>
      <c r="B180" s="239" t="s">
        <v>382</v>
      </c>
      <c r="C180" s="250" t="s">
        <v>383</v>
      </c>
      <c r="D180" s="240" t="s">
        <v>185</v>
      </c>
      <c r="E180" s="241">
        <v>89.39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3">
        <v>4.0000000000000002E-4</v>
      </c>
      <c r="O180" s="243">
        <f>ROUND(E180*N180,2)</f>
        <v>0.04</v>
      </c>
      <c r="P180" s="243">
        <v>0</v>
      </c>
      <c r="Q180" s="243">
        <f>ROUND(E180*P180,2)</f>
        <v>0</v>
      </c>
      <c r="R180" s="243" t="s">
        <v>369</v>
      </c>
      <c r="S180" s="243" t="s">
        <v>134</v>
      </c>
      <c r="T180" s="244" t="s">
        <v>187</v>
      </c>
      <c r="U180" s="220">
        <v>0.38</v>
      </c>
      <c r="V180" s="220">
        <f>ROUND(E180*U180,2)</f>
        <v>33.97</v>
      </c>
      <c r="W180" s="220"/>
      <c r="X180" s="220" t="s">
        <v>173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290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ht="22.5" outlineLevel="1" x14ac:dyDescent="0.2">
      <c r="A181" s="228">
        <v>59</v>
      </c>
      <c r="B181" s="229" t="s">
        <v>384</v>
      </c>
      <c r="C181" s="247" t="s">
        <v>385</v>
      </c>
      <c r="D181" s="230" t="s">
        <v>197</v>
      </c>
      <c r="E181" s="231">
        <v>4.4000000000000004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33">
        <v>2.5999999999999998E-4</v>
      </c>
      <c r="O181" s="233">
        <f>ROUND(E181*N181,2)</f>
        <v>0</v>
      </c>
      <c r="P181" s="233">
        <v>0</v>
      </c>
      <c r="Q181" s="233">
        <f>ROUND(E181*P181,2)</f>
        <v>0</v>
      </c>
      <c r="R181" s="233" t="s">
        <v>369</v>
      </c>
      <c r="S181" s="233" t="s">
        <v>134</v>
      </c>
      <c r="T181" s="234" t="s">
        <v>187</v>
      </c>
      <c r="U181" s="220">
        <v>0.15</v>
      </c>
      <c r="V181" s="220">
        <f>ROUND(E181*U181,2)</f>
        <v>0.66</v>
      </c>
      <c r="W181" s="220"/>
      <c r="X181" s="220" t="s">
        <v>173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290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8"/>
      <c r="B182" s="219"/>
      <c r="C182" s="261" t="s">
        <v>386</v>
      </c>
      <c r="D182" s="254"/>
      <c r="E182" s="255">
        <v>3.6</v>
      </c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191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61" t="s">
        <v>387</v>
      </c>
      <c r="D183" s="254"/>
      <c r="E183" s="255">
        <v>0.8</v>
      </c>
      <c r="F183" s="220"/>
      <c r="G183" s="220"/>
      <c r="H183" s="220"/>
      <c r="I183" s="220"/>
      <c r="J183" s="220"/>
      <c r="K183" s="220"/>
      <c r="L183" s="220"/>
      <c r="M183" s="220"/>
      <c r="N183" s="220"/>
      <c r="O183" s="220"/>
      <c r="P183" s="220"/>
      <c r="Q183" s="220"/>
      <c r="R183" s="220"/>
      <c r="S183" s="220"/>
      <c r="T183" s="220"/>
      <c r="U183" s="220"/>
      <c r="V183" s="220"/>
      <c r="W183" s="220"/>
      <c r="X183" s="220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191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ht="22.5" outlineLevel="1" x14ac:dyDescent="0.2">
      <c r="A184" s="238">
        <v>60</v>
      </c>
      <c r="B184" s="239" t="s">
        <v>264</v>
      </c>
      <c r="C184" s="250" t="s">
        <v>265</v>
      </c>
      <c r="D184" s="240" t="s">
        <v>230</v>
      </c>
      <c r="E184" s="241">
        <v>8.2839999999999997E-2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3">
        <v>0</v>
      </c>
      <c r="O184" s="243">
        <f>ROUND(E184*N184,2)</f>
        <v>0</v>
      </c>
      <c r="P184" s="243">
        <v>0</v>
      </c>
      <c r="Q184" s="243">
        <f>ROUND(E184*P184,2)</f>
        <v>0</v>
      </c>
      <c r="R184" s="243" t="s">
        <v>256</v>
      </c>
      <c r="S184" s="243" t="s">
        <v>134</v>
      </c>
      <c r="T184" s="244" t="s">
        <v>187</v>
      </c>
      <c r="U184" s="220">
        <v>0.93</v>
      </c>
      <c r="V184" s="220">
        <f>ROUND(E184*U184,2)</f>
        <v>0.08</v>
      </c>
      <c r="W184" s="220"/>
      <c r="X184" s="220" t="s">
        <v>173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266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28">
        <v>61</v>
      </c>
      <c r="B185" s="229" t="s">
        <v>267</v>
      </c>
      <c r="C185" s="247" t="s">
        <v>268</v>
      </c>
      <c r="D185" s="230" t="s">
        <v>230</v>
      </c>
      <c r="E185" s="231">
        <v>8.2839999999999997E-2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33">
        <v>0</v>
      </c>
      <c r="O185" s="233">
        <f>ROUND(E185*N185,2)</f>
        <v>0</v>
      </c>
      <c r="P185" s="233">
        <v>0</v>
      </c>
      <c r="Q185" s="233">
        <f>ROUND(E185*P185,2)</f>
        <v>0</v>
      </c>
      <c r="R185" s="233" t="s">
        <v>256</v>
      </c>
      <c r="S185" s="233" t="s">
        <v>134</v>
      </c>
      <c r="T185" s="234" t="s">
        <v>187</v>
      </c>
      <c r="U185" s="220">
        <v>0.49</v>
      </c>
      <c r="V185" s="220">
        <f>ROUND(E185*U185,2)</f>
        <v>0.04</v>
      </c>
      <c r="W185" s="220"/>
      <c r="X185" s="220" t="s">
        <v>173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266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48" t="s">
        <v>388</v>
      </c>
      <c r="D186" s="235"/>
      <c r="E186" s="235"/>
      <c r="F186" s="235"/>
      <c r="G186" s="235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139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ht="56.25" outlineLevel="1" x14ac:dyDescent="0.2">
      <c r="A187" s="218"/>
      <c r="B187" s="219"/>
      <c r="C187" s="249" t="s">
        <v>271</v>
      </c>
      <c r="D187" s="237"/>
      <c r="E187" s="237"/>
      <c r="F187" s="237"/>
      <c r="G187" s="237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139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36" t="str">
        <f>C187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28">
        <v>62</v>
      </c>
      <c r="B188" s="229" t="s">
        <v>269</v>
      </c>
      <c r="C188" s="247" t="s">
        <v>270</v>
      </c>
      <c r="D188" s="230" t="s">
        <v>230</v>
      </c>
      <c r="E188" s="231">
        <v>1.2425999999999999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33">
        <v>0</v>
      </c>
      <c r="O188" s="233">
        <f>ROUND(E188*N188,2)</f>
        <v>0</v>
      </c>
      <c r="P188" s="233">
        <v>0</v>
      </c>
      <c r="Q188" s="233">
        <f>ROUND(E188*P188,2)</f>
        <v>0</v>
      </c>
      <c r="R188" s="233" t="s">
        <v>256</v>
      </c>
      <c r="S188" s="233" t="s">
        <v>134</v>
      </c>
      <c r="T188" s="234" t="s">
        <v>187</v>
      </c>
      <c r="U188" s="220">
        <v>0</v>
      </c>
      <c r="V188" s="220">
        <f>ROUND(E188*U188,2)</f>
        <v>0</v>
      </c>
      <c r="W188" s="220"/>
      <c r="X188" s="220" t="s">
        <v>173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266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56.25" outlineLevel="1" x14ac:dyDescent="0.2">
      <c r="A189" s="218"/>
      <c r="B189" s="219"/>
      <c r="C189" s="248" t="s">
        <v>271</v>
      </c>
      <c r="D189" s="235"/>
      <c r="E189" s="235"/>
      <c r="F189" s="235"/>
      <c r="G189" s="235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139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36" t="str">
        <f>C189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8"/>
      <c r="B190" s="219"/>
      <c r="C190" s="261" t="s">
        <v>389</v>
      </c>
      <c r="D190" s="254"/>
      <c r="E190" s="255">
        <v>1.2425999999999999</v>
      </c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191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38">
        <v>63</v>
      </c>
      <c r="B191" s="239" t="s">
        <v>272</v>
      </c>
      <c r="C191" s="250" t="s">
        <v>273</v>
      </c>
      <c r="D191" s="240" t="s">
        <v>230</v>
      </c>
      <c r="E191" s="241">
        <v>8.2839999999999997E-2</v>
      </c>
      <c r="F191" s="242"/>
      <c r="G191" s="243">
        <f>ROUND(E191*F191,2)</f>
        <v>0</v>
      </c>
      <c r="H191" s="242"/>
      <c r="I191" s="243">
        <f>ROUND(E191*H191,2)</f>
        <v>0</v>
      </c>
      <c r="J191" s="242"/>
      <c r="K191" s="243">
        <f>ROUND(E191*J191,2)</f>
        <v>0</v>
      </c>
      <c r="L191" s="243">
        <v>21</v>
      </c>
      <c r="M191" s="243">
        <f>G191*(1+L191/100)</f>
        <v>0</v>
      </c>
      <c r="N191" s="243">
        <v>0</v>
      </c>
      <c r="O191" s="243">
        <f>ROUND(E191*N191,2)</f>
        <v>0</v>
      </c>
      <c r="P191" s="243">
        <v>0</v>
      </c>
      <c r="Q191" s="243">
        <f>ROUND(E191*P191,2)</f>
        <v>0</v>
      </c>
      <c r="R191" s="243" t="s">
        <v>256</v>
      </c>
      <c r="S191" s="243" t="s">
        <v>134</v>
      </c>
      <c r="T191" s="244" t="s">
        <v>187</v>
      </c>
      <c r="U191" s="220">
        <v>0.94199999999999995</v>
      </c>
      <c r="V191" s="220">
        <f>ROUND(E191*U191,2)</f>
        <v>0.08</v>
      </c>
      <c r="W191" s="220"/>
      <c r="X191" s="220" t="s">
        <v>173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266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ht="22.5" outlineLevel="1" x14ac:dyDescent="0.2">
      <c r="A192" s="228">
        <v>64</v>
      </c>
      <c r="B192" s="229" t="s">
        <v>274</v>
      </c>
      <c r="C192" s="247" t="s">
        <v>275</v>
      </c>
      <c r="D192" s="230" t="s">
        <v>230</v>
      </c>
      <c r="E192" s="231">
        <v>0.82840000000000003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33">
        <v>0</v>
      </c>
      <c r="O192" s="233">
        <f>ROUND(E192*N192,2)</f>
        <v>0</v>
      </c>
      <c r="P192" s="233">
        <v>0</v>
      </c>
      <c r="Q192" s="233">
        <f>ROUND(E192*P192,2)</f>
        <v>0</v>
      </c>
      <c r="R192" s="233" t="s">
        <v>256</v>
      </c>
      <c r="S192" s="233" t="s">
        <v>134</v>
      </c>
      <c r="T192" s="234" t="s">
        <v>187</v>
      </c>
      <c r="U192" s="220">
        <v>0.11</v>
      </c>
      <c r="V192" s="220">
        <f>ROUND(E192*U192,2)</f>
        <v>0.09</v>
      </c>
      <c r="W192" s="220"/>
      <c r="X192" s="220" t="s">
        <v>173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266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61" t="s">
        <v>390</v>
      </c>
      <c r="D193" s="254"/>
      <c r="E193" s="255">
        <v>0.82840000000000003</v>
      </c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191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38">
        <v>65</v>
      </c>
      <c r="B194" s="239" t="s">
        <v>391</v>
      </c>
      <c r="C194" s="250" t="s">
        <v>392</v>
      </c>
      <c r="D194" s="240" t="s">
        <v>230</v>
      </c>
      <c r="E194" s="241">
        <v>8.2839999999999997E-2</v>
      </c>
      <c r="F194" s="242"/>
      <c r="G194" s="243">
        <f>ROUND(E194*F194,2)</f>
        <v>0</v>
      </c>
      <c r="H194" s="242"/>
      <c r="I194" s="243">
        <f>ROUND(E194*H194,2)</f>
        <v>0</v>
      </c>
      <c r="J194" s="242"/>
      <c r="K194" s="243">
        <f>ROUND(E194*J194,2)</f>
        <v>0</v>
      </c>
      <c r="L194" s="243">
        <v>21</v>
      </c>
      <c r="M194" s="243">
        <f>G194*(1+L194/100)</f>
        <v>0</v>
      </c>
      <c r="N194" s="243">
        <v>0</v>
      </c>
      <c r="O194" s="243">
        <f>ROUND(E194*N194,2)</f>
        <v>0</v>
      </c>
      <c r="P194" s="243">
        <v>0</v>
      </c>
      <c r="Q194" s="243">
        <f>ROUND(E194*P194,2)</f>
        <v>0</v>
      </c>
      <c r="R194" s="243" t="s">
        <v>256</v>
      </c>
      <c r="S194" s="243" t="s">
        <v>134</v>
      </c>
      <c r="T194" s="244" t="s">
        <v>187</v>
      </c>
      <c r="U194" s="220">
        <v>0</v>
      </c>
      <c r="V194" s="220">
        <f>ROUND(E194*U194,2)</f>
        <v>0</v>
      </c>
      <c r="W194" s="220"/>
      <c r="X194" s="220" t="s">
        <v>173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266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28">
        <v>66</v>
      </c>
      <c r="B195" s="229" t="s">
        <v>279</v>
      </c>
      <c r="C195" s="247" t="s">
        <v>280</v>
      </c>
      <c r="D195" s="230" t="s">
        <v>230</v>
      </c>
      <c r="E195" s="231">
        <v>8.2839999999999997E-2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33">
        <v>0</v>
      </c>
      <c r="O195" s="233">
        <f>ROUND(E195*N195,2)</f>
        <v>0</v>
      </c>
      <c r="P195" s="233">
        <v>0</v>
      </c>
      <c r="Q195" s="233">
        <f>ROUND(E195*P195,2)</f>
        <v>0</v>
      </c>
      <c r="R195" s="233" t="s">
        <v>281</v>
      </c>
      <c r="S195" s="233" t="s">
        <v>134</v>
      </c>
      <c r="T195" s="234" t="s">
        <v>187</v>
      </c>
      <c r="U195" s="220">
        <v>0.01</v>
      </c>
      <c r="V195" s="220">
        <f>ROUND(E195*U195,2)</f>
        <v>0</v>
      </c>
      <c r="W195" s="220"/>
      <c r="X195" s="220" t="s">
        <v>173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266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62" t="s">
        <v>282</v>
      </c>
      <c r="D196" s="260"/>
      <c r="E196" s="260"/>
      <c r="F196" s="260"/>
      <c r="G196" s="260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199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ht="56.25" outlineLevel="1" x14ac:dyDescent="0.2">
      <c r="A197" s="218"/>
      <c r="B197" s="219"/>
      <c r="C197" s="249" t="s">
        <v>271</v>
      </c>
      <c r="D197" s="237"/>
      <c r="E197" s="237"/>
      <c r="F197" s="237"/>
      <c r="G197" s="237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139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36" t="str">
        <f>C197</f>
        <v>Výkaz výměr obsahuje pro manipulaci s vytěženou zeminou, popřípadě s vybouranými hmotami, položky, které jsou limitovány určitou vzdáleností pro vodorovné přemístění. Místo pro uložení vytěžené zeminy či vybouraných hmot si zajišťuje uchazeč dle svého technologického plánu a je na uchazeči jaká místa pro uložení zeminy či vybouraných hmot zvolí. Do nabídkové ceny musí uchazeč zakalkulovat skutečné náklady podle odvozní vzdálenosti bez ohledu na to, jaká vzdálenost je uvedená v popise položky.Platí pro všechny položky vodorovného přemístění zeminy, suti, či vybouraných hmot.</v>
      </c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28">
        <v>67</v>
      </c>
      <c r="B198" s="229" t="s">
        <v>393</v>
      </c>
      <c r="C198" s="247" t="s">
        <v>394</v>
      </c>
      <c r="D198" s="230" t="s">
        <v>185</v>
      </c>
      <c r="E198" s="231">
        <v>82.84</v>
      </c>
      <c r="F198" s="232"/>
      <c r="G198" s="233">
        <f>ROUND(E198*F198,2)</f>
        <v>0</v>
      </c>
      <c r="H198" s="232"/>
      <c r="I198" s="233">
        <f>ROUND(E198*H198,2)</f>
        <v>0</v>
      </c>
      <c r="J198" s="232"/>
      <c r="K198" s="233">
        <f>ROUND(E198*J198,2)</f>
        <v>0</v>
      </c>
      <c r="L198" s="233">
        <v>21</v>
      </c>
      <c r="M198" s="233">
        <f>G198*(1+L198/100)</f>
        <v>0</v>
      </c>
      <c r="N198" s="233">
        <v>0</v>
      </c>
      <c r="O198" s="233">
        <f>ROUND(E198*N198,2)</f>
        <v>0</v>
      </c>
      <c r="P198" s="233">
        <v>1E-3</v>
      </c>
      <c r="Q198" s="233">
        <f>ROUND(E198*P198,2)</f>
        <v>0.08</v>
      </c>
      <c r="R198" s="233" t="s">
        <v>395</v>
      </c>
      <c r="S198" s="233" t="s">
        <v>134</v>
      </c>
      <c r="T198" s="234" t="s">
        <v>187</v>
      </c>
      <c r="U198" s="220">
        <v>0.28999999999999998</v>
      </c>
      <c r="V198" s="220">
        <f>ROUND(E198*U198,2)</f>
        <v>24.02</v>
      </c>
      <c r="W198" s="220"/>
      <c r="X198" s="220" t="s">
        <v>396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397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8"/>
      <c r="B199" s="219"/>
      <c r="C199" s="262" t="s">
        <v>398</v>
      </c>
      <c r="D199" s="260"/>
      <c r="E199" s="260"/>
      <c r="F199" s="260"/>
      <c r="G199" s="26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199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61" t="s">
        <v>190</v>
      </c>
      <c r="D200" s="254"/>
      <c r="E200" s="255">
        <v>45.05</v>
      </c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191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61" t="s">
        <v>192</v>
      </c>
      <c r="D201" s="254"/>
      <c r="E201" s="255">
        <v>24.11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191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61" t="s">
        <v>194</v>
      </c>
      <c r="D202" s="254"/>
      <c r="E202" s="255">
        <v>13.68</v>
      </c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191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ht="33.75" outlineLevel="1" x14ac:dyDescent="0.2">
      <c r="A203" s="228">
        <v>68</v>
      </c>
      <c r="B203" s="229" t="s">
        <v>399</v>
      </c>
      <c r="C203" s="247" t="s">
        <v>400</v>
      </c>
      <c r="D203" s="230" t="s">
        <v>354</v>
      </c>
      <c r="E203" s="231">
        <v>17.878</v>
      </c>
      <c r="F203" s="232"/>
      <c r="G203" s="233">
        <f>ROUND(E203*F203,2)</f>
        <v>0</v>
      </c>
      <c r="H203" s="232"/>
      <c r="I203" s="233">
        <f>ROUND(E203*H203,2)</f>
        <v>0</v>
      </c>
      <c r="J203" s="232"/>
      <c r="K203" s="233">
        <f>ROUND(E203*J203,2)</f>
        <v>0</v>
      </c>
      <c r="L203" s="233">
        <v>21</v>
      </c>
      <c r="M203" s="233">
        <f>G203*(1+L203/100)</f>
        <v>0</v>
      </c>
      <c r="N203" s="233">
        <v>1E-3</v>
      </c>
      <c r="O203" s="233">
        <f>ROUND(E203*N203,2)</f>
        <v>0.02</v>
      </c>
      <c r="P203" s="233">
        <v>0</v>
      </c>
      <c r="Q203" s="233">
        <f>ROUND(E203*P203,2)</f>
        <v>0</v>
      </c>
      <c r="R203" s="233" t="s">
        <v>246</v>
      </c>
      <c r="S203" s="233" t="s">
        <v>134</v>
      </c>
      <c r="T203" s="234" t="s">
        <v>187</v>
      </c>
      <c r="U203" s="220">
        <v>0</v>
      </c>
      <c r="V203" s="220">
        <f>ROUND(E203*U203,2)</f>
        <v>0</v>
      </c>
      <c r="W203" s="220"/>
      <c r="X203" s="220" t="s">
        <v>247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248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8"/>
      <c r="B204" s="219"/>
      <c r="C204" s="263" t="s">
        <v>210</v>
      </c>
      <c r="D204" s="256"/>
      <c r="E204" s="257"/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191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64" t="s">
        <v>401</v>
      </c>
      <c r="D205" s="256"/>
      <c r="E205" s="257">
        <v>45.05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191</v>
      </c>
      <c r="AH205" s="211">
        <v>2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8"/>
      <c r="B206" s="219"/>
      <c r="C206" s="264" t="s">
        <v>402</v>
      </c>
      <c r="D206" s="256"/>
      <c r="E206" s="257">
        <v>24.11</v>
      </c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191</v>
      </c>
      <c r="AH206" s="211">
        <v>2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8"/>
      <c r="B207" s="219"/>
      <c r="C207" s="264" t="s">
        <v>403</v>
      </c>
      <c r="D207" s="256"/>
      <c r="E207" s="257">
        <v>6.55</v>
      </c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191</v>
      </c>
      <c r="AH207" s="211">
        <v>2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64" t="s">
        <v>404</v>
      </c>
      <c r="D208" s="256"/>
      <c r="E208" s="257">
        <v>13.68</v>
      </c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191</v>
      </c>
      <c r="AH208" s="211">
        <v>2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65" t="s">
        <v>214</v>
      </c>
      <c r="D209" s="258"/>
      <c r="E209" s="259">
        <v>89.39</v>
      </c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191</v>
      </c>
      <c r="AH209" s="211">
        <v>3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8"/>
      <c r="B210" s="219"/>
      <c r="C210" s="263" t="s">
        <v>215</v>
      </c>
      <c r="D210" s="256"/>
      <c r="E210" s="257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191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61" t="s">
        <v>405</v>
      </c>
      <c r="D211" s="254"/>
      <c r="E211" s="255">
        <v>17.878</v>
      </c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191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28">
        <v>69</v>
      </c>
      <c r="B212" s="229" t="s">
        <v>406</v>
      </c>
      <c r="C212" s="247" t="s">
        <v>407</v>
      </c>
      <c r="D212" s="230" t="s">
        <v>185</v>
      </c>
      <c r="E212" s="231">
        <v>120.14015999999999</v>
      </c>
      <c r="F212" s="232"/>
      <c r="G212" s="233">
        <f>ROUND(E212*F212,2)</f>
        <v>0</v>
      </c>
      <c r="H212" s="232"/>
      <c r="I212" s="233">
        <f>ROUND(E212*H212,2)</f>
        <v>0</v>
      </c>
      <c r="J212" s="232"/>
      <c r="K212" s="233">
        <f>ROUND(E212*J212,2)</f>
        <v>0</v>
      </c>
      <c r="L212" s="233">
        <v>21</v>
      </c>
      <c r="M212" s="233">
        <f>G212*(1+L212/100)</f>
        <v>0</v>
      </c>
      <c r="N212" s="233">
        <v>2.8999999999999998E-3</v>
      </c>
      <c r="O212" s="233">
        <f>ROUND(E212*N212,2)</f>
        <v>0.35</v>
      </c>
      <c r="P212" s="233">
        <v>0</v>
      </c>
      <c r="Q212" s="233">
        <f>ROUND(E212*P212,2)</f>
        <v>0</v>
      </c>
      <c r="R212" s="233"/>
      <c r="S212" s="233" t="s">
        <v>172</v>
      </c>
      <c r="T212" s="234" t="s">
        <v>135</v>
      </c>
      <c r="U212" s="220">
        <v>0</v>
      </c>
      <c r="V212" s="220">
        <f>ROUND(E212*U212,2)</f>
        <v>0</v>
      </c>
      <c r="W212" s="220"/>
      <c r="X212" s="220" t="s">
        <v>247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248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48" t="s">
        <v>408</v>
      </c>
      <c r="D213" s="235"/>
      <c r="E213" s="235"/>
      <c r="F213" s="235"/>
      <c r="G213" s="235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139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8"/>
      <c r="B214" s="219"/>
      <c r="C214" s="249" t="s">
        <v>409</v>
      </c>
      <c r="D214" s="237"/>
      <c r="E214" s="237"/>
      <c r="F214" s="237"/>
      <c r="G214" s="237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139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49" t="s">
        <v>410</v>
      </c>
      <c r="D215" s="237"/>
      <c r="E215" s="237"/>
      <c r="F215" s="237"/>
      <c r="G215" s="237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139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8"/>
      <c r="B216" s="219"/>
      <c r="C216" s="249" t="s">
        <v>411</v>
      </c>
      <c r="D216" s="237"/>
      <c r="E216" s="237"/>
      <c r="F216" s="237"/>
      <c r="G216" s="237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139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49" t="s">
        <v>412</v>
      </c>
      <c r="D217" s="237"/>
      <c r="E217" s="237"/>
      <c r="F217" s="237"/>
      <c r="G217" s="237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139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18"/>
      <c r="B218" s="219"/>
      <c r="C218" s="249" t="s">
        <v>413</v>
      </c>
      <c r="D218" s="237"/>
      <c r="E218" s="237"/>
      <c r="F218" s="237"/>
      <c r="G218" s="237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139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8"/>
      <c r="B219" s="219"/>
      <c r="C219" s="249" t="s">
        <v>414</v>
      </c>
      <c r="D219" s="237"/>
      <c r="E219" s="237"/>
      <c r="F219" s="237"/>
      <c r="G219" s="237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139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8"/>
      <c r="B220" s="219"/>
      <c r="C220" s="249" t="s">
        <v>415</v>
      </c>
      <c r="D220" s="237"/>
      <c r="E220" s="237"/>
      <c r="F220" s="237"/>
      <c r="G220" s="237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139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49" t="s">
        <v>416</v>
      </c>
      <c r="D221" s="237"/>
      <c r="E221" s="237"/>
      <c r="F221" s="237"/>
      <c r="G221" s="237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139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49" t="s">
        <v>417</v>
      </c>
      <c r="D222" s="237"/>
      <c r="E222" s="237"/>
      <c r="F222" s="237"/>
      <c r="G222" s="237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139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49" t="s">
        <v>418</v>
      </c>
      <c r="D223" s="237"/>
      <c r="E223" s="237"/>
      <c r="F223" s="237"/>
      <c r="G223" s="237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139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8"/>
      <c r="B224" s="219"/>
      <c r="C224" s="263" t="s">
        <v>210</v>
      </c>
      <c r="D224" s="256"/>
      <c r="E224" s="257"/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2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191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64" t="s">
        <v>401</v>
      </c>
      <c r="D225" s="256"/>
      <c r="E225" s="257">
        <v>45.05</v>
      </c>
      <c r="F225" s="220"/>
      <c r="G225" s="220"/>
      <c r="H225" s="220"/>
      <c r="I225" s="220"/>
      <c r="J225" s="220"/>
      <c r="K225" s="220"/>
      <c r="L225" s="220"/>
      <c r="M225" s="220"/>
      <c r="N225" s="220"/>
      <c r="O225" s="220"/>
      <c r="P225" s="220"/>
      <c r="Q225" s="220"/>
      <c r="R225" s="220"/>
      <c r="S225" s="220"/>
      <c r="T225" s="220"/>
      <c r="U225" s="220"/>
      <c r="V225" s="220"/>
      <c r="W225" s="220"/>
      <c r="X225" s="220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191</v>
      </c>
      <c r="AH225" s="211">
        <v>2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8"/>
      <c r="B226" s="219"/>
      <c r="C226" s="264" t="s">
        <v>402</v>
      </c>
      <c r="D226" s="256"/>
      <c r="E226" s="257">
        <v>24.11</v>
      </c>
      <c r="F226" s="220"/>
      <c r="G226" s="220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20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191</v>
      </c>
      <c r="AH226" s="211">
        <v>2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/>
      <c r="B227" s="219"/>
      <c r="C227" s="264" t="s">
        <v>403</v>
      </c>
      <c r="D227" s="256"/>
      <c r="E227" s="257">
        <v>6.55</v>
      </c>
      <c r="F227" s="220"/>
      <c r="G227" s="220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20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191</v>
      </c>
      <c r="AH227" s="211">
        <v>2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64" t="s">
        <v>404</v>
      </c>
      <c r="D228" s="256"/>
      <c r="E228" s="257">
        <v>13.68</v>
      </c>
      <c r="F228" s="220"/>
      <c r="G228" s="220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191</v>
      </c>
      <c r="AH228" s="211">
        <v>2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8"/>
      <c r="B229" s="219"/>
      <c r="C229" s="265" t="s">
        <v>214</v>
      </c>
      <c r="D229" s="258"/>
      <c r="E229" s="259">
        <v>89.39</v>
      </c>
      <c r="F229" s="220"/>
      <c r="G229" s="220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2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191</v>
      </c>
      <c r="AH229" s="211">
        <v>3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8"/>
      <c r="B230" s="219"/>
      <c r="C230" s="263" t="s">
        <v>215</v>
      </c>
      <c r="D230" s="256"/>
      <c r="E230" s="257"/>
      <c r="F230" s="220"/>
      <c r="G230" s="220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191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18"/>
      <c r="B231" s="219"/>
      <c r="C231" s="261" t="s">
        <v>419</v>
      </c>
      <c r="D231" s="254"/>
      <c r="E231" s="255">
        <v>107.268</v>
      </c>
      <c r="F231" s="220"/>
      <c r="G231" s="220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191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18"/>
      <c r="B232" s="219"/>
      <c r="C232" s="263" t="s">
        <v>210</v>
      </c>
      <c r="D232" s="256"/>
      <c r="E232" s="257"/>
      <c r="F232" s="220"/>
      <c r="G232" s="220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2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191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18"/>
      <c r="B233" s="219"/>
      <c r="C233" s="264" t="s">
        <v>420</v>
      </c>
      <c r="D233" s="256"/>
      <c r="E233" s="257">
        <v>20.7</v>
      </c>
      <c r="F233" s="220"/>
      <c r="G233" s="220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0"/>
      <c r="U233" s="220"/>
      <c r="V233" s="220"/>
      <c r="W233" s="220"/>
      <c r="X233" s="22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191</v>
      </c>
      <c r="AH233" s="211">
        <v>2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8"/>
      <c r="B234" s="219"/>
      <c r="C234" s="264" t="s">
        <v>211</v>
      </c>
      <c r="D234" s="256"/>
      <c r="E234" s="257">
        <v>19.600000000000001</v>
      </c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191</v>
      </c>
      <c r="AH234" s="211">
        <v>2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/>
      <c r="B235" s="219"/>
      <c r="C235" s="264" t="s">
        <v>212</v>
      </c>
      <c r="D235" s="256"/>
      <c r="E235" s="257">
        <v>10.5</v>
      </c>
      <c r="F235" s="220"/>
      <c r="G235" s="220"/>
      <c r="H235" s="220"/>
      <c r="I235" s="220"/>
      <c r="J235" s="220"/>
      <c r="K235" s="220"/>
      <c r="L235" s="220"/>
      <c r="M235" s="220"/>
      <c r="N235" s="220"/>
      <c r="O235" s="220"/>
      <c r="P235" s="220"/>
      <c r="Q235" s="220"/>
      <c r="R235" s="220"/>
      <c r="S235" s="220"/>
      <c r="T235" s="220"/>
      <c r="U235" s="220"/>
      <c r="V235" s="220"/>
      <c r="W235" s="220"/>
      <c r="X235" s="220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191</v>
      </c>
      <c r="AH235" s="211">
        <v>2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8"/>
      <c r="B236" s="219"/>
      <c r="C236" s="264" t="s">
        <v>213</v>
      </c>
      <c r="D236" s="256"/>
      <c r="E236" s="257">
        <v>14.5</v>
      </c>
      <c r="F236" s="220"/>
      <c r="G236" s="220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2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191</v>
      </c>
      <c r="AH236" s="211">
        <v>2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18"/>
      <c r="B237" s="219"/>
      <c r="C237" s="265" t="s">
        <v>214</v>
      </c>
      <c r="D237" s="258"/>
      <c r="E237" s="259">
        <v>65.3</v>
      </c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191</v>
      </c>
      <c r="AH237" s="211">
        <v>3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8"/>
      <c r="B238" s="219"/>
      <c r="C238" s="263" t="s">
        <v>215</v>
      </c>
      <c r="D238" s="256"/>
      <c r="E238" s="257"/>
      <c r="F238" s="220"/>
      <c r="G238" s="220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20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191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8"/>
      <c r="B239" s="219"/>
      <c r="C239" s="261" t="s">
        <v>421</v>
      </c>
      <c r="D239" s="254"/>
      <c r="E239" s="255">
        <v>12.872159999999999</v>
      </c>
      <c r="F239" s="220"/>
      <c r="G239" s="220"/>
      <c r="H239" s="220"/>
      <c r="I239" s="220"/>
      <c r="J239" s="220"/>
      <c r="K239" s="220"/>
      <c r="L239" s="220"/>
      <c r="M239" s="220"/>
      <c r="N239" s="220"/>
      <c r="O239" s="220"/>
      <c r="P239" s="220"/>
      <c r="Q239" s="220"/>
      <c r="R239" s="220"/>
      <c r="S239" s="220"/>
      <c r="T239" s="220"/>
      <c r="U239" s="220"/>
      <c r="V239" s="220"/>
      <c r="W239" s="220"/>
      <c r="X239" s="220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191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ht="22.5" outlineLevel="1" x14ac:dyDescent="0.2">
      <c r="A240" s="228">
        <v>70</v>
      </c>
      <c r="B240" s="229" t="s">
        <v>422</v>
      </c>
      <c r="C240" s="247" t="s">
        <v>423</v>
      </c>
      <c r="D240" s="230" t="s">
        <v>354</v>
      </c>
      <c r="E240" s="231">
        <v>643.53499999999997</v>
      </c>
      <c r="F240" s="232"/>
      <c r="G240" s="233">
        <f>ROUND(E240*F240,2)</f>
        <v>0</v>
      </c>
      <c r="H240" s="232"/>
      <c r="I240" s="233">
        <f>ROUND(E240*H240,2)</f>
        <v>0</v>
      </c>
      <c r="J240" s="232"/>
      <c r="K240" s="233">
        <f>ROUND(E240*J240,2)</f>
        <v>0</v>
      </c>
      <c r="L240" s="233">
        <v>21</v>
      </c>
      <c r="M240" s="233">
        <f>G240*(1+L240/100)</f>
        <v>0</v>
      </c>
      <c r="N240" s="233">
        <v>1E-3</v>
      </c>
      <c r="O240" s="233">
        <f>ROUND(E240*N240,2)</f>
        <v>0.64</v>
      </c>
      <c r="P240" s="233">
        <v>0</v>
      </c>
      <c r="Q240" s="233">
        <f>ROUND(E240*P240,2)</f>
        <v>0</v>
      </c>
      <c r="R240" s="233" t="s">
        <v>246</v>
      </c>
      <c r="S240" s="233" t="s">
        <v>134</v>
      </c>
      <c r="T240" s="234" t="s">
        <v>187</v>
      </c>
      <c r="U240" s="220">
        <v>0</v>
      </c>
      <c r="V240" s="220">
        <f>ROUND(E240*U240,2)</f>
        <v>0</v>
      </c>
      <c r="W240" s="220"/>
      <c r="X240" s="220" t="s">
        <v>247</v>
      </c>
      <c r="Y240" s="211"/>
      <c r="Z240" s="211"/>
      <c r="AA240" s="211"/>
      <c r="AB240" s="211"/>
      <c r="AC240" s="211"/>
      <c r="AD240" s="211"/>
      <c r="AE240" s="211"/>
      <c r="AF240" s="211"/>
      <c r="AG240" s="211" t="s">
        <v>248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8"/>
      <c r="B241" s="219"/>
      <c r="C241" s="263" t="s">
        <v>210</v>
      </c>
      <c r="D241" s="256"/>
      <c r="E241" s="257"/>
      <c r="F241" s="220"/>
      <c r="G241" s="220"/>
      <c r="H241" s="220"/>
      <c r="I241" s="220"/>
      <c r="J241" s="220"/>
      <c r="K241" s="220"/>
      <c r="L241" s="220"/>
      <c r="M241" s="220"/>
      <c r="N241" s="220"/>
      <c r="O241" s="220"/>
      <c r="P241" s="220"/>
      <c r="Q241" s="220"/>
      <c r="R241" s="220"/>
      <c r="S241" s="220"/>
      <c r="T241" s="220"/>
      <c r="U241" s="220"/>
      <c r="V241" s="220"/>
      <c r="W241" s="220"/>
      <c r="X241" s="220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191</v>
      </c>
      <c r="AH241" s="211"/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18"/>
      <c r="B242" s="219"/>
      <c r="C242" s="264" t="s">
        <v>401</v>
      </c>
      <c r="D242" s="256"/>
      <c r="E242" s="257">
        <v>45.05</v>
      </c>
      <c r="F242" s="220"/>
      <c r="G242" s="22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20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191</v>
      </c>
      <c r="AH242" s="211">
        <v>2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8"/>
      <c r="B243" s="219"/>
      <c r="C243" s="264" t="s">
        <v>402</v>
      </c>
      <c r="D243" s="256"/>
      <c r="E243" s="257">
        <v>24.11</v>
      </c>
      <c r="F243" s="220"/>
      <c r="G243" s="220"/>
      <c r="H243" s="220"/>
      <c r="I243" s="220"/>
      <c r="J243" s="220"/>
      <c r="K243" s="220"/>
      <c r="L243" s="220"/>
      <c r="M243" s="220"/>
      <c r="N243" s="220"/>
      <c r="O243" s="220"/>
      <c r="P243" s="220"/>
      <c r="Q243" s="220"/>
      <c r="R243" s="220"/>
      <c r="S243" s="220"/>
      <c r="T243" s="220"/>
      <c r="U243" s="220"/>
      <c r="V243" s="220"/>
      <c r="W243" s="220"/>
      <c r="X243" s="220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191</v>
      </c>
      <c r="AH243" s="211">
        <v>2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18"/>
      <c r="B244" s="219"/>
      <c r="C244" s="264" t="s">
        <v>403</v>
      </c>
      <c r="D244" s="256"/>
      <c r="E244" s="257">
        <v>6.55</v>
      </c>
      <c r="F244" s="220"/>
      <c r="G244" s="22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20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191</v>
      </c>
      <c r="AH244" s="211">
        <v>2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8"/>
      <c r="B245" s="219"/>
      <c r="C245" s="265" t="s">
        <v>214</v>
      </c>
      <c r="D245" s="258"/>
      <c r="E245" s="259">
        <v>75.709999999999994</v>
      </c>
      <c r="F245" s="220"/>
      <c r="G245" s="220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20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191</v>
      </c>
      <c r="AH245" s="211">
        <v>3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18"/>
      <c r="B246" s="219"/>
      <c r="C246" s="263" t="s">
        <v>215</v>
      </c>
      <c r="D246" s="256"/>
      <c r="E246" s="257"/>
      <c r="F246" s="220"/>
      <c r="G246" s="220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20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191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8"/>
      <c r="B247" s="219"/>
      <c r="C247" s="261" t="s">
        <v>424</v>
      </c>
      <c r="D247" s="254"/>
      <c r="E247" s="255">
        <v>643.53499999999997</v>
      </c>
      <c r="F247" s="220"/>
      <c r="G247" s="220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191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22.5" outlineLevel="1" x14ac:dyDescent="0.2">
      <c r="A248" s="228">
        <v>71</v>
      </c>
      <c r="B248" s="229" t="s">
        <v>425</v>
      </c>
      <c r="C248" s="247" t="s">
        <v>426</v>
      </c>
      <c r="D248" s="230" t="s">
        <v>354</v>
      </c>
      <c r="E248" s="231">
        <v>875.52</v>
      </c>
      <c r="F248" s="232"/>
      <c r="G248" s="233">
        <f>ROUND(E248*F248,2)</f>
        <v>0</v>
      </c>
      <c r="H248" s="232"/>
      <c r="I248" s="233">
        <f>ROUND(E248*H248,2)</f>
        <v>0</v>
      </c>
      <c r="J248" s="232"/>
      <c r="K248" s="233">
        <f>ROUND(E248*J248,2)</f>
        <v>0</v>
      </c>
      <c r="L248" s="233">
        <v>21</v>
      </c>
      <c r="M248" s="233">
        <f>G248*(1+L248/100)</f>
        <v>0</v>
      </c>
      <c r="N248" s="233">
        <v>1E-3</v>
      </c>
      <c r="O248" s="233">
        <f>ROUND(E248*N248,2)</f>
        <v>0.88</v>
      </c>
      <c r="P248" s="233">
        <v>0</v>
      </c>
      <c r="Q248" s="233">
        <f>ROUND(E248*P248,2)</f>
        <v>0</v>
      </c>
      <c r="R248" s="233" t="s">
        <v>246</v>
      </c>
      <c r="S248" s="233" t="s">
        <v>134</v>
      </c>
      <c r="T248" s="234" t="s">
        <v>187</v>
      </c>
      <c r="U248" s="220">
        <v>0</v>
      </c>
      <c r="V248" s="220">
        <f>ROUND(E248*U248,2)</f>
        <v>0</v>
      </c>
      <c r="W248" s="220"/>
      <c r="X248" s="220" t="s">
        <v>247</v>
      </c>
      <c r="Y248" s="211"/>
      <c r="Z248" s="211"/>
      <c r="AA248" s="211"/>
      <c r="AB248" s="211"/>
      <c r="AC248" s="211"/>
      <c r="AD248" s="211"/>
      <c r="AE248" s="211"/>
      <c r="AF248" s="211"/>
      <c r="AG248" s="211" t="s">
        <v>248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8"/>
      <c r="B249" s="219"/>
      <c r="C249" s="261" t="s">
        <v>427</v>
      </c>
      <c r="D249" s="254"/>
      <c r="E249" s="255">
        <v>875.52</v>
      </c>
      <c r="F249" s="220"/>
      <c r="G249" s="220"/>
      <c r="H249" s="220"/>
      <c r="I249" s="220"/>
      <c r="J249" s="220"/>
      <c r="K249" s="220"/>
      <c r="L249" s="220"/>
      <c r="M249" s="220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191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28">
        <v>72</v>
      </c>
      <c r="B250" s="229" t="s">
        <v>428</v>
      </c>
      <c r="C250" s="247" t="s">
        <v>429</v>
      </c>
      <c r="D250" s="230" t="s">
        <v>230</v>
      </c>
      <c r="E250" s="231">
        <v>1.0526</v>
      </c>
      <c r="F250" s="232"/>
      <c r="G250" s="233">
        <f>ROUND(E250*F250,2)</f>
        <v>0</v>
      </c>
      <c r="H250" s="232"/>
      <c r="I250" s="233">
        <f>ROUND(E250*H250,2)</f>
        <v>0</v>
      </c>
      <c r="J250" s="232"/>
      <c r="K250" s="233">
        <f>ROUND(E250*J250,2)</f>
        <v>0</v>
      </c>
      <c r="L250" s="233">
        <v>21</v>
      </c>
      <c r="M250" s="233">
        <f>G250*(1+L250/100)</f>
        <v>0</v>
      </c>
      <c r="N250" s="233">
        <v>0</v>
      </c>
      <c r="O250" s="233">
        <f>ROUND(E250*N250,2)</f>
        <v>0</v>
      </c>
      <c r="P250" s="233">
        <v>0</v>
      </c>
      <c r="Q250" s="233">
        <f>ROUND(E250*P250,2)</f>
        <v>0</v>
      </c>
      <c r="R250" s="233" t="s">
        <v>369</v>
      </c>
      <c r="S250" s="233" t="s">
        <v>134</v>
      </c>
      <c r="T250" s="234" t="s">
        <v>187</v>
      </c>
      <c r="U250" s="220">
        <v>1.1140000000000001</v>
      </c>
      <c r="V250" s="220">
        <f>ROUND(E250*U250,2)</f>
        <v>1.17</v>
      </c>
      <c r="W250" s="220"/>
      <c r="X250" s="220" t="s">
        <v>173</v>
      </c>
      <c r="Y250" s="211"/>
      <c r="Z250" s="211"/>
      <c r="AA250" s="211"/>
      <c r="AB250" s="211"/>
      <c r="AC250" s="211"/>
      <c r="AD250" s="211"/>
      <c r="AE250" s="211"/>
      <c r="AF250" s="211"/>
      <c r="AG250" s="211" t="s">
        <v>290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8"/>
      <c r="B251" s="219"/>
      <c r="C251" s="262" t="s">
        <v>430</v>
      </c>
      <c r="D251" s="260"/>
      <c r="E251" s="260"/>
      <c r="F251" s="260"/>
      <c r="G251" s="260"/>
      <c r="H251" s="220"/>
      <c r="I251" s="220"/>
      <c r="J251" s="220"/>
      <c r="K251" s="220"/>
      <c r="L251" s="220"/>
      <c r="M251" s="220"/>
      <c r="N251" s="220"/>
      <c r="O251" s="220"/>
      <c r="P251" s="220"/>
      <c r="Q251" s="220"/>
      <c r="R251" s="220"/>
      <c r="S251" s="220"/>
      <c r="T251" s="220"/>
      <c r="U251" s="220"/>
      <c r="V251" s="220"/>
      <c r="W251" s="220"/>
      <c r="X251" s="220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199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x14ac:dyDescent="0.2">
      <c r="A252" s="222" t="s">
        <v>129</v>
      </c>
      <c r="B252" s="223" t="s">
        <v>95</v>
      </c>
      <c r="C252" s="246" t="s">
        <v>96</v>
      </c>
      <c r="D252" s="224"/>
      <c r="E252" s="225"/>
      <c r="F252" s="226"/>
      <c r="G252" s="226">
        <f>SUMIF(AG253:AG263,"&lt;&gt;NOR",G253:G263)</f>
        <v>0</v>
      </c>
      <c r="H252" s="226"/>
      <c r="I252" s="226">
        <f>SUM(I253:I263)</f>
        <v>0</v>
      </c>
      <c r="J252" s="226"/>
      <c r="K252" s="226">
        <f>SUM(K253:K263)</f>
        <v>0</v>
      </c>
      <c r="L252" s="226"/>
      <c r="M252" s="226">
        <f>SUM(M253:M263)</f>
        <v>0</v>
      </c>
      <c r="N252" s="226"/>
      <c r="O252" s="226">
        <f>SUM(O253:O263)</f>
        <v>0.11</v>
      </c>
      <c r="P252" s="226"/>
      <c r="Q252" s="226">
        <f>SUM(Q253:Q263)</f>
        <v>0</v>
      </c>
      <c r="R252" s="226"/>
      <c r="S252" s="226"/>
      <c r="T252" s="227"/>
      <c r="U252" s="221"/>
      <c r="V252" s="221">
        <f>SUM(V253:V263)</f>
        <v>55.14</v>
      </c>
      <c r="W252" s="221"/>
      <c r="X252" s="221"/>
      <c r="AG252" t="s">
        <v>130</v>
      </c>
    </row>
    <row r="253" spans="1:60" outlineLevel="1" x14ac:dyDescent="0.2">
      <c r="A253" s="228">
        <v>73</v>
      </c>
      <c r="B253" s="229" t="s">
        <v>431</v>
      </c>
      <c r="C253" s="247" t="s">
        <v>432</v>
      </c>
      <c r="D253" s="230" t="s">
        <v>185</v>
      </c>
      <c r="E253" s="231">
        <v>266.53500000000003</v>
      </c>
      <c r="F253" s="232"/>
      <c r="G253" s="233">
        <f>ROUND(E253*F253,2)</f>
        <v>0</v>
      </c>
      <c r="H253" s="232"/>
      <c r="I253" s="233">
        <f>ROUND(E253*H253,2)</f>
        <v>0</v>
      </c>
      <c r="J253" s="232"/>
      <c r="K253" s="233">
        <f>ROUND(E253*J253,2)</f>
        <v>0</v>
      </c>
      <c r="L253" s="233">
        <v>21</v>
      </c>
      <c r="M253" s="233">
        <f>G253*(1+L253/100)</f>
        <v>0</v>
      </c>
      <c r="N253" s="233">
        <v>0</v>
      </c>
      <c r="O253" s="233">
        <f>ROUND(E253*N253,2)</f>
        <v>0</v>
      </c>
      <c r="P253" s="233">
        <v>0</v>
      </c>
      <c r="Q253" s="233">
        <f>ROUND(E253*P253,2)</f>
        <v>0</v>
      </c>
      <c r="R253" s="233" t="s">
        <v>433</v>
      </c>
      <c r="S253" s="233" t="s">
        <v>134</v>
      </c>
      <c r="T253" s="234" t="s">
        <v>187</v>
      </c>
      <c r="U253" s="220">
        <v>7.2499999999999995E-2</v>
      </c>
      <c r="V253" s="220">
        <f>ROUND(E253*U253,2)</f>
        <v>19.32</v>
      </c>
      <c r="W253" s="220"/>
      <c r="X253" s="220" t="s">
        <v>173</v>
      </c>
      <c r="Y253" s="211"/>
      <c r="Z253" s="211"/>
      <c r="AA253" s="211"/>
      <c r="AB253" s="211"/>
      <c r="AC253" s="211"/>
      <c r="AD253" s="211"/>
      <c r="AE253" s="211"/>
      <c r="AF253" s="211"/>
      <c r="AG253" s="211" t="s">
        <v>290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18"/>
      <c r="B254" s="219"/>
      <c r="C254" s="261" t="s">
        <v>209</v>
      </c>
      <c r="D254" s="254"/>
      <c r="E254" s="255">
        <v>85.91</v>
      </c>
      <c r="F254" s="220"/>
      <c r="G254" s="220"/>
      <c r="H254" s="220"/>
      <c r="I254" s="220"/>
      <c r="J254" s="220"/>
      <c r="K254" s="220"/>
      <c r="L254" s="220"/>
      <c r="M254" s="220"/>
      <c r="N254" s="220"/>
      <c r="O254" s="220"/>
      <c r="P254" s="220"/>
      <c r="Q254" s="220"/>
      <c r="R254" s="220"/>
      <c r="S254" s="220"/>
      <c r="T254" s="220"/>
      <c r="U254" s="220"/>
      <c r="V254" s="220"/>
      <c r="W254" s="220"/>
      <c r="X254" s="220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191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8"/>
      <c r="B255" s="219"/>
      <c r="C255" s="263" t="s">
        <v>210</v>
      </c>
      <c r="D255" s="256"/>
      <c r="E255" s="257"/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2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191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8"/>
      <c r="B256" s="219"/>
      <c r="C256" s="264" t="s">
        <v>211</v>
      </c>
      <c r="D256" s="256"/>
      <c r="E256" s="257">
        <v>19.600000000000001</v>
      </c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20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191</v>
      </c>
      <c r="AH256" s="211">
        <v>2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18"/>
      <c r="B257" s="219"/>
      <c r="C257" s="264" t="s">
        <v>212</v>
      </c>
      <c r="D257" s="256"/>
      <c r="E257" s="257">
        <v>10.5</v>
      </c>
      <c r="F257" s="220"/>
      <c r="G257" s="220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191</v>
      </c>
      <c r="AH257" s="211">
        <v>2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18"/>
      <c r="B258" s="219"/>
      <c r="C258" s="264" t="s">
        <v>213</v>
      </c>
      <c r="D258" s="256"/>
      <c r="E258" s="257">
        <v>14.5</v>
      </c>
      <c r="F258" s="220"/>
      <c r="G258" s="220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20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191</v>
      </c>
      <c r="AH258" s="211">
        <v>2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18"/>
      <c r="B259" s="219"/>
      <c r="C259" s="265" t="s">
        <v>214</v>
      </c>
      <c r="D259" s="258"/>
      <c r="E259" s="259"/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191</v>
      </c>
      <c r="AH259" s="211">
        <v>3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18"/>
      <c r="B260" s="219"/>
      <c r="C260" s="263" t="s">
        <v>215</v>
      </c>
      <c r="D260" s="256"/>
      <c r="E260" s="257"/>
      <c r="F260" s="220"/>
      <c r="G260" s="220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20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191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8"/>
      <c r="B261" s="219"/>
      <c r="C261" s="261" t="s">
        <v>216</v>
      </c>
      <c r="D261" s="254"/>
      <c r="E261" s="255">
        <v>180.63</v>
      </c>
      <c r="F261" s="220"/>
      <c r="G261" s="220"/>
      <c r="H261" s="220"/>
      <c r="I261" s="220"/>
      <c r="J261" s="220"/>
      <c r="K261" s="220"/>
      <c r="L261" s="220"/>
      <c r="M261" s="220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20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191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38">
        <v>74</v>
      </c>
      <c r="B262" s="239" t="s">
        <v>434</v>
      </c>
      <c r="C262" s="250" t="s">
        <v>435</v>
      </c>
      <c r="D262" s="240" t="s">
        <v>185</v>
      </c>
      <c r="E262" s="241">
        <v>266.53500000000003</v>
      </c>
      <c r="F262" s="242"/>
      <c r="G262" s="243">
        <f>ROUND(E262*F262,2)</f>
        <v>0</v>
      </c>
      <c r="H262" s="242"/>
      <c r="I262" s="243">
        <f>ROUND(E262*H262,2)</f>
        <v>0</v>
      </c>
      <c r="J262" s="242"/>
      <c r="K262" s="243">
        <f>ROUND(E262*J262,2)</f>
        <v>0</v>
      </c>
      <c r="L262" s="243">
        <v>21</v>
      </c>
      <c r="M262" s="243">
        <f>G262*(1+L262/100)</f>
        <v>0</v>
      </c>
      <c r="N262" s="243">
        <v>1E-4</v>
      </c>
      <c r="O262" s="243">
        <f>ROUND(E262*N262,2)</f>
        <v>0.03</v>
      </c>
      <c r="P262" s="243">
        <v>0</v>
      </c>
      <c r="Q262" s="243">
        <f>ROUND(E262*P262,2)</f>
        <v>0</v>
      </c>
      <c r="R262" s="243" t="s">
        <v>433</v>
      </c>
      <c r="S262" s="243" t="s">
        <v>134</v>
      </c>
      <c r="T262" s="244" t="s">
        <v>187</v>
      </c>
      <c r="U262" s="220">
        <v>3.2480000000000002E-2</v>
      </c>
      <c r="V262" s="220">
        <f>ROUND(E262*U262,2)</f>
        <v>8.66</v>
      </c>
      <c r="W262" s="220"/>
      <c r="X262" s="220" t="s">
        <v>173</v>
      </c>
      <c r="Y262" s="211"/>
      <c r="Z262" s="211"/>
      <c r="AA262" s="211"/>
      <c r="AB262" s="211"/>
      <c r="AC262" s="211"/>
      <c r="AD262" s="211"/>
      <c r="AE262" s="211"/>
      <c r="AF262" s="211"/>
      <c r="AG262" s="211" t="s">
        <v>290</v>
      </c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38">
        <v>75</v>
      </c>
      <c r="B263" s="239" t="s">
        <v>436</v>
      </c>
      <c r="C263" s="250" t="s">
        <v>437</v>
      </c>
      <c r="D263" s="240" t="s">
        <v>185</v>
      </c>
      <c r="E263" s="241">
        <v>266.53500000000003</v>
      </c>
      <c r="F263" s="242"/>
      <c r="G263" s="243">
        <f>ROUND(E263*F263,2)</f>
        <v>0</v>
      </c>
      <c r="H263" s="242"/>
      <c r="I263" s="243">
        <f>ROUND(E263*H263,2)</f>
        <v>0</v>
      </c>
      <c r="J263" s="242"/>
      <c r="K263" s="243">
        <f>ROUND(E263*J263,2)</f>
        <v>0</v>
      </c>
      <c r="L263" s="243">
        <v>21</v>
      </c>
      <c r="M263" s="243">
        <f>G263*(1+L263/100)</f>
        <v>0</v>
      </c>
      <c r="N263" s="243">
        <v>3.1E-4</v>
      </c>
      <c r="O263" s="243">
        <f>ROUND(E263*N263,2)</f>
        <v>0.08</v>
      </c>
      <c r="P263" s="243">
        <v>0</v>
      </c>
      <c r="Q263" s="243">
        <f>ROUND(E263*P263,2)</f>
        <v>0</v>
      </c>
      <c r="R263" s="243" t="s">
        <v>433</v>
      </c>
      <c r="S263" s="243" t="s">
        <v>134</v>
      </c>
      <c r="T263" s="244" t="s">
        <v>187</v>
      </c>
      <c r="U263" s="220">
        <v>0.10191</v>
      </c>
      <c r="V263" s="220">
        <f>ROUND(E263*U263,2)</f>
        <v>27.16</v>
      </c>
      <c r="W263" s="220"/>
      <c r="X263" s="220" t="s">
        <v>173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290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x14ac:dyDescent="0.2">
      <c r="A264" s="222" t="s">
        <v>129</v>
      </c>
      <c r="B264" s="223" t="s">
        <v>97</v>
      </c>
      <c r="C264" s="246" t="s">
        <v>98</v>
      </c>
      <c r="D264" s="224"/>
      <c r="E264" s="225"/>
      <c r="F264" s="226"/>
      <c r="G264" s="226">
        <f>SUMIF(AG265:AG293,"&lt;&gt;NOR",G265:G293)</f>
        <v>0</v>
      </c>
      <c r="H264" s="226"/>
      <c r="I264" s="226">
        <f>SUM(I265:I293)</f>
        <v>0</v>
      </c>
      <c r="J264" s="226"/>
      <c r="K264" s="226">
        <f>SUM(K265:K293)</f>
        <v>0</v>
      </c>
      <c r="L264" s="226"/>
      <c r="M264" s="226">
        <f>SUM(M265:M293)</f>
        <v>0</v>
      </c>
      <c r="N264" s="226"/>
      <c r="O264" s="226">
        <f>SUM(O265:O293)</f>
        <v>0</v>
      </c>
      <c r="P264" s="226"/>
      <c r="Q264" s="226">
        <f>SUM(Q265:Q293)</f>
        <v>0</v>
      </c>
      <c r="R264" s="226"/>
      <c r="S264" s="226"/>
      <c r="T264" s="227"/>
      <c r="U264" s="221"/>
      <c r="V264" s="221">
        <f>SUM(V265:V293)</f>
        <v>28.97</v>
      </c>
      <c r="W264" s="221"/>
      <c r="X264" s="221"/>
      <c r="AG264" t="s">
        <v>130</v>
      </c>
    </row>
    <row r="265" spans="1:60" outlineLevel="1" x14ac:dyDescent="0.2">
      <c r="A265" s="238">
        <v>76</v>
      </c>
      <c r="B265" s="239" t="s">
        <v>438</v>
      </c>
      <c r="C265" s="250" t="s">
        <v>439</v>
      </c>
      <c r="D265" s="240" t="s">
        <v>171</v>
      </c>
      <c r="E265" s="241">
        <v>29</v>
      </c>
      <c r="F265" s="242"/>
      <c r="G265" s="243">
        <f>ROUND(E265*F265,2)</f>
        <v>0</v>
      </c>
      <c r="H265" s="242"/>
      <c r="I265" s="243">
        <f>ROUND(E265*H265,2)</f>
        <v>0</v>
      </c>
      <c r="J265" s="242"/>
      <c r="K265" s="243">
        <f>ROUND(E265*J265,2)</f>
        <v>0</v>
      </c>
      <c r="L265" s="243">
        <v>21</v>
      </c>
      <c r="M265" s="243">
        <f>G265*(1+L265/100)</f>
        <v>0</v>
      </c>
      <c r="N265" s="243">
        <v>0</v>
      </c>
      <c r="O265" s="243">
        <f>ROUND(E265*N265,2)</f>
        <v>0</v>
      </c>
      <c r="P265" s="243">
        <v>0</v>
      </c>
      <c r="Q265" s="243">
        <f>ROUND(E265*P265,2)</f>
        <v>0</v>
      </c>
      <c r="R265" s="243" t="s">
        <v>97</v>
      </c>
      <c r="S265" s="243" t="s">
        <v>134</v>
      </c>
      <c r="T265" s="244" t="s">
        <v>187</v>
      </c>
      <c r="U265" s="220">
        <v>0.14130000000000001</v>
      </c>
      <c r="V265" s="220">
        <f>ROUND(E265*U265,2)</f>
        <v>4.0999999999999996</v>
      </c>
      <c r="W265" s="220"/>
      <c r="X265" s="220" t="s">
        <v>173</v>
      </c>
      <c r="Y265" s="211"/>
      <c r="Z265" s="211"/>
      <c r="AA265" s="211"/>
      <c r="AB265" s="211"/>
      <c r="AC265" s="211"/>
      <c r="AD265" s="211"/>
      <c r="AE265" s="211"/>
      <c r="AF265" s="211"/>
      <c r="AG265" s="211" t="s">
        <v>174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38">
        <v>77</v>
      </c>
      <c r="B266" s="239" t="s">
        <v>440</v>
      </c>
      <c r="C266" s="250" t="s">
        <v>441</v>
      </c>
      <c r="D266" s="240" t="s">
        <v>171</v>
      </c>
      <c r="E266" s="241">
        <v>8</v>
      </c>
      <c r="F266" s="242"/>
      <c r="G266" s="243">
        <f>ROUND(E266*F266,2)</f>
        <v>0</v>
      </c>
      <c r="H266" s="242"/>
      <c r="I266" s="243">
        <f>ROUND(E266*H266,2)</f>
        <v>0</v>
      </c>
      <c r="J266" s="242"/>
      <c r="K266" s="243">
        <f>ROUND(E266*J266,2)</f>
        <v>0</v>
      </c>
      <c r="L266" s="243">
        <v>21</v>
      </c>
      <c r="M266" s="243">
        <f>G266*(1+L266/100)</f>
        <v>0</v>
      </c>
      <c r="N266" s="243">
        <v>0</v>
      </c>
      <c r="O266" s="243">
        <f>ROUND(E266*N266,2)</f>
        <v>0</v>
      </c>
      <c r="P266" s="243">
        <v>0</v>
      </c>
      <c r="Q266" s="243">
        <f>ROUND(E266*P266,2)</f>
        <v>0</v>
      </c>
      <c r="R266" s="243" t="s">
        <v>97</v>
      </c>
      <c r="S266" s="243" t="s">
        <v>134</v>
      </c>
      <c r="T266" s="244" t="s">
        <v>187</v>
      </c>
      <c r="U266" s="220">
        <v>0.39017000000000002</v>
      </c>
      <c r="V266" s="220">
        <f>ROUND(E266*U266,2)</f>
        <v>3.12</v>
      </c>
      <c r="W266" s="220"/>
      <c r="X266" s="220" t="s">
        <v>173</v>
      </c>
      <c r="Y266" s="211"/>
      <c r="Z266" s="211"/>
      <c r="AA266" s="211"/>
      <c r="AB266" s="211"/>
      <c r="AC266" s="211"/>
      <c r="AD266" s="211"/>
      <c r="AE266" s="211"/>
      <c r="AF266" s="211"/>
      <c r="AG266" s="211" t="s">
        <v>174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ht="22.5" outlineLevel="1" x14ac:dyDescent="0.2">
      <c r="A267" s="238">
        <v>78</v>
      </c>
      <c r="B267" s="239" t="s">
        <v>442</v>
      </c>
      <c r="C267" s="250" t="s">
        <v>443</v>
      </c>
      <c r="D267" s="240" t="s">
        <v>171</v>
      </c>
      <c r="E267" s="241">
        <v>18</v>
      </c>
      <c r="F267" s="242"/>
      <c r="G267" s="243">
        <f>ROUND(E267*F267,2)</f>
        <v>0</v>
      </c>
      <c r="H267" s="242"/>
      <c r="I267" s="243">
        <f>ROUND(E267*H267,2)</f>
        <v>0</v>
      </c>
      <c r="J267" s="242"/>
      <c r="K267" s="243">
        <f>ROUND(E267*J267,2)</f>
        <v>0</v>
      </c>
      <c r="L267" s="243">
        <v>21</v>
      </c>
      <c r="M267" s="243">
        <f>G267*(1+L267/100)</f>
        <v>0</v>
      </c>
      <c r="N267" s="243">
        <v>0</v>
      </c>
      <c r="O267" s="243">
        <f>ROUND(E267*N267,2)</f>
        <v>0</v>
      </c>
      <c r="P267" s="243">
        <v>0</v>
      </c>
      <c r="Q267" s="243">
        <f>ROUND(E267*P267,2)</f>
        <v>0</v>
      </c>
      <c r="R267" s="243" t="s">
        <v>97</v>
      </c>
      <c r="S267" s="243" t="s">
        <v>134</v>
      </c>
      <c r="T267" s="244" t="s">
        <v>187</v>
      </c>
      <c r="U267" s="220">
        <v>5.0500000000000003E-2</v>
      </c>
      <c r="V267" s="220">
        <f>ROUND(E267*U267,2)</f>
        <v>0.91</v>
      </c>
      <c r="W267" s="220"/>
      <c r="X267" s="220" t="s">
        <v>173</v>
      </c>
      <c r="Y267" s="211"/>
      <c r="Z267" s="211"/>
      <c r="AA267" s="211"/>
      <c r="AB267" s="211"/>
      <c r="AC267" s="211"/>
      <c r="AD267" s="211"/>
      <c r="AE267" s="211"/>
      <c r="AF267" s="211"/>
      <c r="AG267" s="211" t="s">
        <v>174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ht="22.5" outlineLevel="1" x14ac:dyDescent="0.2">
      <c r="A268" s="238">
        <v>79</v>
      </c>
      <c r="B268" s="239" t="s">
        <v>444</v>
      </c>
      <c r="C268" s="250" t="s">
        <v>445</v>
      </c>
      <c r="D268" s="240" t="s">
        <v>171</v>
      </c>
      <c r="E268" s="241">
        <v>2</v>
      </c>
      <c r="F268" s="242"/>
      <c r="G268" s="243">
        <f>ROUND(E268*F268,2)</f>
        <v>0</v>
      </c>
      <c r="H268" s="242"/>
      <c r="I268" s="243">
        <f>ROUND(E268*H268,2)</f>
        <v>0</v>
      </c>
      <c r="J268" s="242"/>
      <c r="K268" s="243">
        <f>ROUND(E268*J268,2)</f>
        <v>0</v>
      </c>
      <c r="L268" s="243">
        <v>21</v>
      </c>
      <c r="M268" s="243">
        <f>G268*(1+L268/100)</f>
        <v>0</v>
      </c>
      <c r="N268" s="243">
        <v>0</v>
      </c>
      <c r="O268" s="243">
        <f>ROUND(E268*N268,2)</f>
        <v>0</v>
      </c>
      <c r="P268" s="243">
        <v>0</v>
      </c>
      <c r="Q268" s="243">
        <f>ROUND(E268*P268,2)</f>
        <v>0</v>
      </c>
      <c r="R268" s="243" t="s">
        <v>97</v>
      </c>
      <c r="S268" s="243" t="s">
        <v>134</v>
      </c>
      <c r="T268" s="244" t="s">
        <v>187</v>
      </c>
      <c r="U268" s="220">
        <v>0.16866999999999999</v>
      </c>
      <c r="V268" s="220">
        <f>ROUND(E268*U268,2)</f>
        <v>0.34</v>
      </c>
      <c r="W268" s="220"/>
      <c r="X268" s="220" t="s">
        <v>173</v>
      </c>
      <c r="Y268" s="211"/>
      <c r="Z268" s="211"/>
      <c r="AA268" s="211"/>
      <c r="AB268" s="211"/>
      <c r="AC268" s="211"/>
      <c r="AD268" s="211"/>
      <c r="AE268" s="211"/>
      <c r="AF268" s="211"/>
      <c r="AG268" s="211" t="s">
        <v>174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ht="22.5" outlineLevel="1" x14ac:dyDescent="0.2">
      <c r="A269" s="238">
        <v>80</v>
      </c>
      <c r="B269" s="239" t="s">
        <v>446</v>
      </c>
      <c r="C269" s="250" t="s">
        <v>447</v>
      </c>
      <c r="D269" s="240" t="s">
        <v>171</v>
      </c>
      <c r="E269" s="241">
        <v>8</v>
      </c>
      <c r="F269" s="242"/>
      <c r="G269" s="243">
        <f>ROUND(E269*F269,2)</f>
        <v>0</v>
      </c>
      <c r="H269" s="242"/>
      <c r="I269" s="243">
        <f>ROUND(E269*H269,2)</f>
        <v>0</v>
      </c>
      <c r="J269" s="242"/>
      <c r="K269" s="243">
        <f>ROUND(E269*J269,2)</f>
        <v>0</v>
      </c>
      <c r="L269" s="243">
        <v>21</v>
      </c>
      <c r="M269" s="243">
        <f>G269*(1+L269/100)</f>
        <v>0</v>
      </c>
      <c r="N269" s="243">
        <v>0</v>
      </c>
      <c r="O269" s="243">
        <f>ROUND(E269*N269,2)</f>
        <v>0</v>
      </c>
      <c r="P269" s="243">
        <v>0</v>
      </c>
      <c r="Q269" s="243">
        <f>ROUND(E269*P269,2)</f>
        <v>0</v>
      </c>
      <c r="R269" s="243" t="s">
        <v>97</v>
      </c>
      <c r="S269" s="243" t="s">
        <v>134</v>
      </c>
      <c r="T269" s="244" t="s">
        <v>187</v>
      </c>
      <c r="U269" s="220">
        <v>0.16866999999999999</v>
      </c>
      <c r="V269" s="220">
        <f>ROUND(E269*U269,2)</f>
        <v>1.35</v>
      </c>
      <c r="W269" s="220"/>
      <c r="X269" s="220" t="s">
        <v>173</v>
      </c>
      <c r="Y269" s="211"/>
      <c r="Z269" s="211"/>
      <c r="AA269" s="211"/>
      <c r="AB269" s="211"/>
      <c r="AC269" s="211"/>
      <c r="AD269" s="211"/>
      <c r="AE269" s="211"/>
      <c r="AF269" s="211"/>
      <c r="AG269" s="211" t="s">
        <v>174</v>
      </c>
      <c r="AH269" s="211"/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38">
        <v>81</v>
      </c>
      <c r="B270" s="239" t="s">
        <v>448</v>
      </c>
      <c r="C270" s="250" t="s">
        <v>449</v>
      </c>
      <c r="D270" s="240" t="s">
        <v>171</v>
      </c>
      <c r="E270" s="241">
        <v>1</v>
      </c>
      <c r="F270" s="242"/>
      <c r="G270" s="243">
        <f>ROUND(E270*F270,2)</f>
        <v>0</v>
      </c>
      <c r="H270" s="242"/>
      <c r="I270" s="243">
        <f>ROUND(E270*H270,2)</f>
        <v>0</v>
      </c>
      <c r="J270" s="242"/>
      <c r="K270" s="243">
        <f>ROUND(E270*J270,2)</f>
        <v>0</v>
      </c>
      <c r="L270" s="243">
        <v>21</v>
      </c>
      <c r="M270" s="243">
        <f>G270*(1+L270/100)</f>
        <v>0</v>
      </c>
      <c r="N270" s="243">
        <v>0</v>
      </c>
      <c r="O270" s="243">
        <f>ROUND(E270*N270,2)</f>
        <v>0</v>
      </c>
      <c r="P270" s="243">
        <v>0</v>
      </c>
      <c r="Q270" s="243">
        <f>ROUND(E270*P270,2)</f>
        <v>0</v>
      </c>
      <c r="R270" s="243" t="s">
        <v>97</v>
      </c>
      <c r="S270" s="243" t="s">
        <v>134</v>
      </c>
      <c r="T270" s="244" t="s">
        <v>187</v>
      </c>
      <c r="U270" s="220">
        <v>0.40050000000000002</v>
      </c>
      <c r="V270" s="220">
        <f>ROUND(E270*U270,2)</f>
        <v>0.4</v>
      </c>
      <c r="W270" s="220"/>
      <c r="X270" s="220" t="s">
        <v>173</v>
      </c>
      <c r="Y270" s="211"/>
      <c r="Z270" s="211"/>
      <c r="AA270" s="211"/>
      <c r="AB270" s="211"/>
      <c r="AC270" s="211"/>
      <c r="AD270" s="211"/>
      <c r="AE270" s="211"/>
      <c r="AF270" s="211"/>
      <c r="AG270" s="211" t="s">
        <v>174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38">
        <v>82</v>
      </c>
      <c r="B271" s="239" t="s">
        <v>450</v>
      </c>
      <c r="C271" s="250" t="s">
        <v>451</v>
      </c>
      <c r="D271" s="240" t="s">
        <v>171</v>
      </c>
      <c r="E271" s="241">
        <v>19</v>
      </c>
      <c r="F271" s="242"/>
      <c r="G271" s="243">
        <f>ROUND(E271*F271,2)</f>
        <v>0</v>
      </c>
      <c r="H271" s="242"/>
      <c r="I271" s="243">
        <f>ROUND(E271*H271,2)</f>
        <v>0</v>
      </c>
      <c r="J271" s="242"/>
      <c r="K271" s="243">
        <f>ROUND(E271*J271,2)</f>
        <v>0</v>
      </c>
      <c r="L271" s="243">
        <v>21</v>
      </c>
      <c r="M271" s="243">
        <f>G271*(1+L271/100)</f>
        <v>0</v>
      </c>
      <c r="N271" s="243">
        <v>0</v>
      </c>
      <c r="O271" s="243">
        <f>ROUND(E271*N271,2)</f>
        <v>0</v>
      </c>
      <c r="P271" s="243">
        <v>0</v>
      </c>
      <c r="Q271" s="243">
        <f>ROUND(E271*P271,2)</f>
        <v>0</v>
      </c>
      <c r="R271" s="243" t="s">
        <v>97</v>
      </c>
      <c r="S271" s="243" t="s">
        <v>134</v>
      </c>
      <c r="T271" s="244" t="s">
        <v>187</v>
      </c>
      <c r="U271" s="220">
        <v>0.26</v>
      </c>
      <c r="V271" s="220">
        <f>ROUND(E271*U271,2)</f>
        <v>4.9400000000000004</v>
      </c>
      <c r="W271" s="220"/>
      <c r="X271" s="220" t="s">
        <v>173</v>
      </c>
      <c r="Y271" s="211"/>
      <c r="Z271" s="211"/>
      <c r="AA271" s="211"/>
      <c r="AB271" s="211"/>
      <c r="AC271" s="211"/>
      <c r="AD271" s="211"/>
      <c r="AE271" s="211"/>
      <c r="AF271" s="211"/>
      <c r="AG271" s="211" t="s">
        <v>174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38">
        <v>83</v>
      </c>
      <c r="B272" s="239" t="s">
        <v>452</v>
      </c>
      <c r="C272" s="250" t="s">
        <v>453</v>
      </c>
      <c r="D272" s="240" t="s">
        <v>197</v>
      </c>
      <c r="E272" s="241">
        <v>25</v>
      </c>
      <c r="F272" s="242"/>
      <c r="G272" s="243">
        <f>ROUND(E272*F272,2)</f>
        <v>0</v>
      </c>
      <c r="H272" s="242"/>
      <c r="I272" s="243">
        <f>ROUND(E272*H272,2)</f>
        <v>0</v>
      </c>
      <c r="J272" s="242"/>
      <c r="K272" s="243">
        <f>ROUND(E272*J272,2)</f>
        <v>0</v>
      </c>
      <c r="L272" s="243">
        <v>21</v>
      </c>
      <c r="M272" s="243">
        <f>G272*(1+L272/100)</f>
        <v>0</v>
      </c>
      <c r="N272" s="243">
        <v>0</v>
      </c>
      <c r="O272" s="243">
        <f>ROUND(E272*N272,2)</f>
        <v>0</v>
      </c>
      <c r="P272" s="243">
        <v>0</v>
      </c>
      <c r="Q272" s="243">
        <f>ROUND(E272*P272,2)</f>
        <v>0</v>
      </c>
      <c r="R272" s="243" t="s">
        <v>97</v>
      </c>
      <c r="S272" s="243" t="s">
        <v>134</v>
      </c>
      <c r="T272" s="244" t="s">
        <v>187</v>
      </c>
      <c r="U272" s="220">
        <v>7.2459999999999997E-2</v>
      </c>
      <c r="V272" s="220">
        <f>ROUND(E272*U272,2)</f>
        <v>1.81</v>
      </c>
      <c r="W272" s="220"/>
      <c r="X272" s="220" t="s">
        <v>173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174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ht="22.5" outlineLevel="1" x14ac:dyDescent="0.2">
      <c r="A273" s="238">
        <v>84</v>
      </c>
      <c r="B273" s="239" t="s">
        <v>454</v>
      </c>
      <c r="C273" s="250" t="s">
        <v>455</v>
      </c>
      <c r="D273" s="240" t="s">
        <v>456</v>
      </c>
      <c r="E273" s="241">
        <v>12</v>
      </c>
      <c r="F273" s="242"/>
      <c r="G273" s="243">
        <f>ROUND(E273*F273,2)</f>
        <v>0</v>
      </c>
      <c r="H273" s="242"/>
      <c r="I273" s="243">
        <f>ROUND(E273*H273,2)</f>
        <v>0</v>
      </c>
      <c r="J273" s="242"/>
      <c r="K273" s="243">
        <f>ROUND(E273*J273,2)</f>
        <v>0</v>
      </c>
      <c r="L273" s="243">
        <v>21</v>
      </c>
      <c r="M273" s="243">
        <f>G273*(1+L273/100)</f>
        <v>0</v>
      </c>
      <c r="N273" s="243">
        <v>0</v>
      </c>
      <c r="O273" s="243">
        <f>ROUND(E273*N273,2)</f>
        <v>0</v>
      </c>
      <c r="P273" s="243">
        <v>0</v>
      </c>
      <c r="Q273" s="243">
        <f>ROUND(E273*P273,2)</f>
        <v>0</v>
      </c>
      <c r="R273" s="243"/>
      <c r="S273" s="243" t="s">
        <v>172</v>
      </c>
      <c r="T273" s="244" t="s">
        <v>135</v>
      </c>
      <c r="U273" s="220">
        <v>0</v>
      </c>
      <c r="V273" s="220">
        <f>ROUND(E273*U273,2)</f>
        <v>0</v>
      </c>
      <c r="W273" s="220"/>
      <c r="X273" s="220" t="s">
        <v>173</v>
      </c>
      <c r="Y273" s="211"/>
      <c r="Z273" s="211"/>
      <c r="AA273" s="211"/>
      <c r="AB273" s="211"/>
      <c r="AC273" s="211"/>
      <c r="AD273" s="211"/>
      <c r="AE273" s="211"/>
      <c r="AF273" s="211"/>
      <c r="AG273" s="211" t="s">
        <v>174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38">
        <v>85</v>
      </c>
      <c r="B274" s="239" t="s">
        <v>457</v>
      </c>
      <c r="C274" s="250" t="s">
        <v>458</v>
      </c>
      <c r="D274" s="240" t="s">
        <v>456</v>
      </c>
      <c r="E274" s="241">
        <v>12</v>
      </c>
      <c r="F274" s="242"/>
      <c r="G274" s="243">
        <f>ROUND(E274*F274,2)</f>
        <v>0</v>
      </c>
      <c r="H274" s="242"/>
      <c r="I274" s="243">
        <f>ROUND(E274*H274,2)</f>
        <v>0</v>
      </c>
      <c r="J274" s="242"/>
      <c r="K274" s="243">
        <f>ROUND(E274*J274,2)</f>
        <v>0</v>
      </c>
      <c r="L274" s="243">
        <v>21</v>
      </c>
      <c r="M274" s="243">
        <f>G274*(1+L274/100)</f>
        <v>0</v>
      </c>
      <c r="N274" s="243">
        <v>0</v>
      </c>
      <c r="O274" s="243">
        <f>ROUND(E274*N274,2)</f>
        <v>0</v>
      </c>
      <c r="P274" s="243">
        <v>0</v>
      </c>
      <c r="Q274" s="243">
        <f>ROUND(E274*P274,2)</f>
        <v>0</v>
      </c>
      <c r="R274" s="243" t="s">
        <v>459</v>
      </c>
      <c r="S274" s="243" t="s">
        <v>134</v>
      </c>
      <c r="T274" s="244" t="s">
        <v>187</v>
      </c>
      <c r="U274" s="220">
        <v>1</v>
      </c>
      <c r="V274" s="220">
        <f>ROUND(E274*U274,2)</f>
        <v>12</v>
      </c>
      <c r="W274" s="220"/>
      <c r="X274" s="220" t="s">
        <v>460</v>
      </c>
      <c r="Y274" s="211"/>
      <c r="Z274" s="211"/>
      <c r="AA274" s="211"/>
      <c r="AB274" s="211"/>
      <c r="AC274" s="211"/>
      <c r="AD274" s="211"/>
      <c r="AE274" s="211"/>
      <c r="AF274" s="211"/>
      <c r="AG274" s="211" t="s">
        <v>461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ht="56.25" outlineLevel="1" x14ac:dyDescent="0.2">
      <c r="A275" s="228">
        <v>86</v>
      </c>
      <c r="B275" s="229" t="s">
        <v>462</v>
      </c>
      <c r="C275" s="247" t="s">
        <v>463</v>
      </c>
      <c r="D275" s="230" t="s">
        <v>197</v>
      </c>
      <c r="E275" s="231">
        <v>168</v>
      </c>
      <c r="F275" s="232"/>
      <c r="G275" s="233">
        <f>ROUND(E275*F275,2)</f>
        <v>0</v>
      </c>
      <c r="H275" s="232"/>
      <c r="I275" s="233">
        <f>ROUND(E275*H275,2)</f>
        <v>0</v>
      </c>
      <c r="J275" s="232"/>
      <c r="K275" s="233">
        <f>ROUND(E275*J275,2)</f>
        <v>0</v>
      </c>
      <c r="L275" s="233">
        <v>21</v>
      </c>
      <c r="M275" s="233">
        <f>G275*(1+L275/100)</f>
        <v>0</v>
      </c>
      <c r="N275" s="233">
        <v>0</v>
      </c>
      <c r="O275" s="233">
        <f>ROUND(E275*N275,2)</f>
        <v>0</v>
      </c>
      <c r="P275" s="233">
        <v>0</v>
      </c>
      <c r="Q275" s="233">
        <f>ROUND(E275*P275,2)</f>
        <v>0</v>
      </c>
      <c r="R275" s="233" t="s">
        <v>246</v>
      </c>
      <c r="S275" s="233" t="s">
        <v>134</v>
      </c>
      <c r="T275" s="234" t="s">
        <v>187</v>
      </c>
      <c r="U275" s="220">
        <v>0</v>
      </c>
      <c r="V275" s="220">
        <f>ROUND(E275*U275,2)</f>
        <v>0</v>
      </c>
      <c r="W275" s="220"/>
      <c r="X275" s="220" t="s">
        <v>247</v>
      </c>
      <c r="Y275" s="211"/>
      <c r="Z275" s="211"/>
      <c r="AA275" s="211"/>
      <c r="AB275" s="211"/>
      <c r="AC275" s="211"/>
      <c r="AD275" s="211"/>
      <c r="AE275" s="211"/>
      <c r="AF275" s="211"/>
      <c r="AG275" s="211" t="s">
        <v>464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8"/>
      <c r="B276" s="219"/>
      <c r="C276" s="261" t="s">
        <v>465</v>
      </c>
      <c r="D276" s="254"/>
      <c r="E276" s="255">
        <v>168</v>
      </c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191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ht="56.25" outlineLevel="1" x14ac:dyDescent="0.2">
      <c r="A277" s="228">
        <v>87</v>
      </c>
      <c r="B277" s="229" t="s">
        <v>466</v>
      </c>
      <c r="C277" s="247" t="s">
        <v>467</v>
      </c>
      <c r="D277" s="230" t="s">
        <v>197</v>
      </c>
      <c r="E277" s="231">
        <v>84</v>
      </c>
      <c r="F277" s="232"/>
      <c r="G277" s="233">
        <f>ROUND(E277*F277,2)</f>
        <v>0</v>
      </c>
      <c r="H277" s="232"/>
      <c r="I277" s="233">
        <f>ROUND(E277*H277,2)</f>
        <v>0</v>
      </c>
      <c r="J277" s="232"/>
      <c r="K277" s="233">
        <f>ROUND(E277*J277,2)</f>
        <v>0</v>
      </c>
      <c r="L277" s="233">
        <v>21</v>
      </c>
      <c r="M277" s="233">
        <f>G277*(1+L277/100)</f>
        <v>0</v>
      </c>
      <c r="N277" s="233">
        <v>0</v>
      </c>
      <c r="O277" s="233">
        <f>ROUND(E277*N277,2)</f>
        <v>0</v>
      </c>
      <c r="P277" s="233">
        <v>0</v>
      </c>
      <c r="Q277" s="233">
        <f>ROUND(E277*P277,2)</f>
        <v>0</v>
      </c>
      <c r="R277" s="233" t="s">
        <v>246</v>
      </c>
      <c r="S277" s="233" t="s">
        <v>134</v>
      </c>
      <c r="T277" s="234" t="s">
        <v>187</v>
      </c>
      <c r="U277" s="220">
        <v>0</v>
      </c>
      <c r="V277" s="220">
        <f>ROUND(E277*U277,2)</f>
        <v>0</v>
      </c>
      <c r="W277" s="220"/>
      <c r="X277" s="220" t="s">
        <v>247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464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8"/>
      <c r="B278" s="219"/>
      <c r="C278" s="261" t="s">
        <v>468</v>
      </c>
      <c r="D278" s="254"/>
      <c r="E278" s="255">
        <v>84</v>
      </c>
      <c r="F278" s="220"/>
      <c r="G278" s="220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191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ht="56.25" outlineLevel="1" x14ac:dyDescent="0.2">
      <c r="A279" s="228">
        <v>88</v>
      </c>
      <c r="B279" s="229" t="s">
        <v>469</v>
      </c>
      <c r="C279" s="247" t="s">
        <v>470</v>
      </c>
      <c r="D279" s="230" t="s">
        <v>197</v>
      </c>
      <c r="E279" s="231">
        <v>15.75</v>
      </c>
      <c r="F279" s="232"/>
      <c r="G279" s="233">
        <f>ROUND(E279*F279,2)</f>
        <v>0</v>
      </c>
      <c r="H279" s="232"/>
      <c r="I279" s="233">
        <f>ROUND(E279*H279,2)</f>
        <v>0</v>
      </c>
      <c r="J279" s="232"/>
      <c r="K279" s="233">
        <f>ROUND(E279*J279,2)</f>
        <v>0</v>
      </c>
      <c r="L279" s="233">
        <v>21</v>
      </c>
      <c r="M279" s="233">
        <f>G279*(1+L279/100)</f>
        <v>0</v>
      </c>
      <c r="N279" s="233">
        <v>0</v>
      </c>
      <c r="O279" s="233">
        <f>ROUND(E279*N279,2)</f>
        <v>0</v>
      </c>
      <c r="P279" s="233">
        <v>0</v>
      </c>
      <c r="Q279" s="233">
        <f>ROUND(E279*P279,2)</f>
        <v>0</v>
      </c>
      <c r="R279" s="233" t="s">
        <v>246</v>
      </c>
      <c r="S279" s="233" t="s">
        <v>134</v>
      </c>
      <c r="T279" s="234" t="s">
        <v>187</v>
      </c>
      <c r="U279" s="220">
        <v>0</v>
      </c>
      <c r="V279" s="220">
        <f>ROUND(E279*U279,2)</f>
        <v>0</v>
      </c>
      <c r="W279" s="220"/>
      <c r="X279" s="220" t="s">
        <v>247</v>
      </c>
      <c r="Y279" s="211"/>
      <c r="Z279" s="211"/>
      <c r="AA279" s="211"/>
      <c r="AB279" s="211"/>
      <c r="AC279" s="211"/>
      <c r="AD279" s="211"/>
      <c r="AE279" s="211"/>
      <c r="AF279" s="211"/>
      <c r="AG279" s="211" t="s">
        <v>464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8"/>
      <c r="B280" s="219"/>
      <c r="C280" s="261" t="s">
        <v>471</v>
      </c>
      <c r="D280" s="254"/>
      <c r="E280" s="255">
        <v>15.75</v>
      </c>
      <c r="F280" s="220"/>
      <c r="G280" s="220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191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ht="33.75" outlineLevel="1" x14ac:dyDescent="0.2">
      <c r="A281" s="238">
        <v>89</v>
      </c>
      <c r="B281" s="239" t="s">
        <v>472</v>
      </c>
      <c r="C281" s="250" t="s">
        <v>473</v>
      </c>
      <c r="D281" s="240" t="s">
        <v>171</v>
      </c>
      <c r="E281" s="241">
        <v>29</v>
      </c>
      <c r="F281" s="242"/>
      <c r="G281" s="243">
        <f>ROUND(E281*F281,2)</f>
        <v>0</v>
      </c>
      <c r="H281" s="242"/>
      <c r="I281" s="243">
        <f>ROUND(E281*H281,2)</f>
        <v>0</v>
      </c>
      <c r="J281" s="242"/>
      <c r="K281" s="243">
        <f>ROUND(E281*J281,2)</f>
        <v>0</v>
      </c>
      <c r="L281" s="243">
        <v>21</v>
      </c>
      <c r="M281" s="243">
        <f>G281*(1+L281/100)</f>
        <v>0</v>
      </c>
      <c r="N281" s="243">
        <v>0</v>
      </c>
      <c r="O281" s="243">
        <f>ROUND(E281*N281,2)</f>
        <v>0</v>
      </c>
      <c r="P281" s="243">
        <v>0</v>
      </c>
      <c r="Q281" s="243">
        <f>ROUND(E281*P281,2)</f>
        <v>0</v>
      </c>
      <c r="R281" s="243" t="s">
        <v>246</v>
      </c>
      <c r="S281" s="243" t="s">
        <v>134</v>
      </c>
      <c r="T281" s="244" t="s">
        <v>187</v>
      </c>
      <c r="U281" s="220">
        <v>0</v>
      </c>
      <c r="V281" s="220">
        <f>ROUND(E281*U281,2)</f>
        <v>0</v>
      </c>
      <c r="W281" s="220"/>
      <c r="X281" s="220" t="s">
        <v>247</v>
      </c>
      <c r="Y281" s="211"/>
      <c r="Z281" s="211"/>
      <c r="AA281" s="211"/>
      <c r="AB281" s="211"/>
      <c r="AC281" s="211"/>
      <c r="AD281" s="211"/>
      <c r="AE281" s="211"/>
      <c r="AF281" s="211"/>
      <c r="AG281" s="211" t="s">
        <v>464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ht="22.5" outlineLevel="1" x14ac:dyDescent="0.2">
      <c r="A282" s="238">
        <v>90</v>
      </c>
      <c r="B282" s="239" t="s">
        <v>474</v>
      </c>
      <c r="C282" s="250" t="s">
        <v>475</v>
      </c>
      <c r="D282" s="240" t="s">
        <v>171</v>
      </c>
      <c r="E282" s="241">
        <v>8</v>
      </c>
      <c r="F282" s="242"/>
      <c r="G282" s="243">
        <f>ROUND(E282*F282,2)</f>
        <v>0</v>
      </c>
      <c r="H282" s="242"/>
      <c r="I282" s="243">
        <f>ROUND(E282*H282,2)</f>
        <v>0</v>
      </c>
      <c r="J282" s="242"/>
      <c r="K282" s="243">
        <f>ROUND(E282*J282,2)</f>
        <v>0</v>
      </c>
      <c r="L282" s="243">
        <v>21</v>
      </c>
      <c r="M282" s="243">
        <f>G282*(1+L282/100)</f>
        <v>0</v>
      </c>
      <c r="N282" s="243">
        <v>1.8000000000000001E-4</v>
      </c>
      <c r="O282" s="243">
        <f>ROUND(E282*N282,2)</f>
        <v>0</v>
      </c>
      <c r="P282" s="243">
        <v>0</v>
      </c>
      <c r="Q282" s="243">
        <f>ROUND(E282*P282,2)</f>
        <v>0</v>
      </c>
      <c r="R282" s="243" t="s">
        <v>246</v>
      </c>
      <c r="S282" s="243" t="s">
        <v>134</v>
      </c>
      <c r="T282" s="244" t="s">
        <v>187</v>
      </c>
      <c r="U282" s="220">
        <v>0</v>
      </c>
      <c r="V282" s="220">
        <f>ROUND(E282*U282,2)</f>
        <v>0</v>
      </c>
      <c r="W282" s="220"/>
      <c r="X282" s="220" t="s">
        <v>247</v>
      </c>
      <c r="Y282" s="211"/>
      <c r="Z282" s="211"/>
      <c r="AA282" s="211"/>
      <c r="AB282" s="211"/>
      <c r="AC282" s="211"/>
      <c r="AD282" s="211"/>
      <c r="AE282" s="211"/>
      <c r="AF282" s="211"/>
      <c r="AG282" s="211" t="s">
        <v>248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28">
        <v>91</v>
      </c>
      <c r="B283" s="229" t="s">
        <v>476</v>
      </c>
      <c r="C283" s="247" t="s">
        <v>477</v>
      </c>
      <c r="D283" s="230" t="s">
        <v>478</v>
      </c>
      <c r="E283" s="231">
        <v>1</v>
      </c>
      <c r="F283" s="232"/>
      <c r="G283" s="233">
        <f>ROUND(E283*F283,2)</f>
        <v>0</v>
      </c>
      <c r="H283" s="232"/>
      <c r="I283" s="233">
        <f>ROUND(E283*H283,2)</f>
        <v>0</v>
      </c>
      <c r="J283" s="232"/>
      <c r="K283" s="233">
        <f>ROUND(E283*J283,2)</f>
        <v>0</v>
      </c>
      <c r="L283" s="233">
        <v>21</v>
      </c>
      <c r="M283" s="233">
        <f>G283*(1+L283/100)</f>
        <v>0</v>
      </c>
      <c r="N283" s="233">
        <v>0</v>
      </c>
      <c r="O283" s="233">
        <f>ROUND(E283*N283,2)</f>
        <v>0</v>
      </c>
      <c r="P283" s="233">
        <v>0</v>
      </c>
      <c r="Q283" s="233">
        <f>ROUND(E283*P283,2)</f>
        <v>0</v>
      </c>
      <c r="R283" s="233"/>
      <c r="S283" s="233" t="s">
        <v>172</v>
      </c>
      <c r="T283" s="234" t="s">
        <v>135</v>
      </c>
      <c r="U283" s="220">
        <v>0</v>
      </c>
      <c r="V283" s="220">
        <f>ROUND(E283*U283,2)</f>
        <v>0</v>
      </c>
      <c r="W283" s="220"/>
      <c r="X283" s="220" t="s">
        <v>247</v>
      </c>
      <c r="Y283" s="211"/>
      <c r="Z283" s="211"/>
      <c r="AA283" s="211"/>
      <c r="AB283" s="211"/>
      <c r="AC283" s="211"/>
      <c r="AD283" s="211"/>
      <c r="AE283" s="211"/>
      <c r="AF283" s="211"/>
      <c r="AG283" s="211" t="s">
        <v>248</v>
      </c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18"/>
      <c r="B284" s="219"/>
      <c r="C284" s="248" t="s">
        <v>479</v>
      </c>
      <c r="D284" s="235"/>
      <c r="E284" s="235"/>
      <c r="F284" s="235"/>
      <c r="G284" s="235"/>
      <c r="H284" s="220"/>
      <c r="I284" s="220"/>
      <c r="J284" s="220"/>
      <c r="K284" s="220"/>
      <c r="L284" s="220"/>
      <c r="M284" s="220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139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36" t="str">
        <f>C284</f>
        <v>Doplnění rozvaděče HR1 o třípólový jistič B16/3 - 1ks, jednopólový jisti B10/1 - 3ks, B16/1 - 3ks, proudový chránič 25/4/0,03A - 1ks</v>
      </c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28">
        <v>92</v>
      </c>
      <c r="B285" s="229" t="s">
        <v>480</v>
      </c>
      <c r="C285" s="247" t="s">
        <v>481</v>
      </c>
      <c r="D285" s="230" t="s">
        <v>171</v>
      </c>
      <c r="E285" s="231">
        <v>20</v>
      </c>
      <c r="F285" s="232"/>
      <c r="G285" s="233">
        <f>ROUND(E285*F285,2)</f>
        <v>0</v>
      </c>
      <c r="H285" s="232"/>
      <c r="I285" s="233">
        <f>ROUND(E285*H285,2)</f>
        <v>0</v>
      </c>
      <c r="J285" s="232"/>
      <c r="K285" s="233">
        <f>ROUND(E285*J285,2)</f>
        <v>0</v>
      </c>
      <c r="L285" s="233">
        <v>21</v>
      </c>
      <c r="M285" s="233">
        <f>G285*(1+L285/100)</f>
        <v>0</v>
      </c>
      <c r="N285" s="233">
        <v>0</v>
      </c>
      <c r="O285" s="233">
        <f>ROUND(E285*N285,2)</f>
        <v>0</v>
      </c>
      <c r="P285" s="233">
        <v>0</v>
      </c>
      <c r="Q285" s="233">
        <f>ROUND(E285*P285,2)</f>
        <v>0</v>
      </c>
      <c r="R285" s="233"/>
      <c r="S285" s="233" t="s">
        <v>172</v>
      </c>
      <c r="T285" s="234" t="s">
        <v>135</v>
      </c>
      <c r="U285" s="220">
        <v>0</v>
      </c>
      <c r="V285" s="220">
        <f>ROUND(E285*U285,2)</f>
        <v>0</v>
      </c>
      <c r="W285" s="220"/>
      <c r="X285" s="220" t="s">
        <v>247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248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8"/>
      <c r="B286" s="219"/>
      <c r="C286" s="248" t="s">
        <v>482</v>
      </c>
      <c r="D286" s="235"/>
      <c r="E286" s="235"/>
      <c r="F286" s="235"/>
      <c r="G286" s="235"/>
      <c r="H286" s="220"/>
      <c r="I286" s="220"/>
      <c r="J286" s="220"/>
      <c r="K286" s="220"/>
      <c r="L286" s="220"/>
      <c r="M286" s="220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139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38">
        <v>93</v>
      </c>
      <c r="B287" s="239" t="s">
        <v>483</v>
      </c>
      <c r="C287" s="250" t="s">
        <v>484</v>
      </c>
      <c r="D287" s="240" t="s">
        <v>171</v>
      </c>
      <c r="E287" s="241">
        <v>8</v>
      </c>
      <c r="F287" s="242"/>
      <c r="G287" s="243">
        <f>ROUND(E287*F287,2)</f>
        <v>0</v>
      </c>
      <c r="H287" s="242"/>
      <c r="I287" s="243">
        <f>ROUND(E287*H287,2)</f>
        <v>0</v>
      </c>
      <c r="J287" s="242"/>
      <c r="K287" s="243">
        <f>ROUND(E287*J287,2)</f>
        <v>0</v>
      </c>
      <c r="L287" s="243">
        <v>21</v>
      </c>
      <c r="M287" s="243">
        <f>G287*(1+L287/100)</f>
        <v>0</v>
      </c>
      <c r="N287" s="243">
        <v>0</v>
      </c>
      <c r="O287" s="243">
        <f>ROUND(E287*N287,2)</f>
        <v>0</v>
      </c>
      <c r="P287" s="243">
        <v>0</v>
      </c>
      <c r="Q287" s="243">
        <f>ROUND(E287*P287,2)</f>
        <v>0</v>
      </c>
      <c r="R287" s="243"/>
      <c r="S287" s="243" t="s">
        <v>172</v>
      </c>
      <c r="T287" s="244" t="s">
        <v>135</v>
      </c>
      <c r="U287" s="220">
        <v>0</v>
      </c>
      <c r="V287" s="220">
        <f>ROUND(E287*U287,2)</f>
        <v>0</v>
      </c>
      <c r="W287" s="220"/>
      <c r="X287" s="220" t="s">
        <v>247</v>
      </c>
      <c r="Y287" s="211"/>
      <c r="Z287" s="211"/>
      <c r="AA287" s="211"/>
      <c r="AB287" s="211"/>
      <c r="AC287" s="211"/>
      <c r="AD287" s="211"/>
      <c r="AE287" s="211"/>
      <c r="AF287" s="211"/>
      <c r="AG287" s="211" t="s">
        <v>248</v>
      </c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38">
        <v>94</v>
      </c>
      <c r="B288" s="239" t="s">
        <v>485</v>
      </c>
      <c r="C288" s="250" t="s">
        <v>486</v>
      </c>
      <c r="D288" s="240" t="s">
        <v>171</v>
      </c>
      <c r="E288" s="241">
        <v>2</v>
      </c>
      <c r="F288" s="242"/>
      <c r="G288" s="243">
        <f>ROUND(E288*F288,2)</f>
        <v>0</v>
      </c>
      <c r="H288" s="242"/>
      <c r="I288" s="243">
        <f>ROUND(E288*H288,2)</f>
        <v>0</v>
      </c>
      <c r="J288" s="242"/>
      <c r="K288" s="243">
        <f>ROUND(E288*J288,2)</f>
        <v>0</v>
      </c>
      <c r="L288" s="243">
        <v>21</v>
      </c>
      <c r="M288" s="243">
        <f>G288*(1+L288/100)</f>
        <v>0</v>
      </c>
      <c r="N288" s="243">
        <v>0</v>
      </c>
      <c r="O288" s="243">
        <f>ROUND(E288*N288,2)</f>
        <v>0</v>
      </c>
      <c r="P288" s="243">
        <v>0</v>
      </c>
      <c r="Q288" s="243">
        <f>ROUND(E288*P288,2)</f>
        <v>0</v>
      </c>
      <c r="R288" s="243"/>
      <c r="S288" s="243" t="s">
        <v>172</v>
      </c>
      <c r="T288" s="244" t="s">
        <v>135</v>
      </c>
      <c r="U288" s="220">
        <v>0</v>
      </c>
      <c r="V288" s="220">
        <f>ROUND(E288*U288,2)</f>
        <v>0</v>
      </c>
      <c r="W288" s="220"/>
      <c r="X288" s="220" t="s">
        <v>247</v>
      </c>
      <c r="Y288" s="211"/>
      <c r="Z288" s="211"/>
      <c r="AA288" s="211"/>
      <c r="AB288" s="211"/>
      <c r="AC288" s="211"/>
      <c r="AD288" s="211"/>
      <c r="AE288" s="211"/>
      <c r="AF288" s="211"/>
      <c r="AG288" s="211" t="s">
        <v>248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38">
        <v>95</v>
      </c>
      <c r="B289" s="239" t="s">
        <v>487</v>
      </c>
      <c r="C289" s="250" t="s">
        <v>488</v>
      </c>
      <c r="D289" s="240" t="s">
        <v>171</v>
      </c>
      <c r="E289" s="241">
        <v>8</v>
      </c>
      <c r="F289" s="242"/>
      <c r="G289" s="243">
        <f>ROUND(E289*F289,2)</f>
        <v>0</v>
      </c>
      <c r="H289" s="242"/>
      <c r="I289" s="243">
        <f>ROUND(E289*H289,2)</f>
        <v>0</v>
      </c>
      <c r="J289" s="242"/>
      <c r="K289" s="243">
        <f>ROUND(E289*J289,2)</f>
        <v>0</v>
      </c>
      <c r="L289" s="243">
        <v>21</v>
      </c>
      <c r="M289" s="243">
        <f>G289*(1+L289/100)</f>
        <v>0</v>
      </c>
      <c r="N289" s="243">
        <v>0</v>
      </c>
      <c r="O289" s="243">
        <f>ROUND(E289*N289,2)</f>
        <v>0</v>
      </c>
      <c r="P289" s="243">
        <v>0</v>
      </c>
      <c r="Q289" s="243">
        <f>ROUND(E289*P289,2)</f>
        <v>0</v>
      </c>
      <c r="R289" s="243"/>
      <c r="S289" s="243" t="s">
        <v>172</v>
      </c>
      <c r="T289" s="244" t="s">
        <v>135</v>
      </c>
      <c r="U289" s="220">
        <v>0</v>
      </c>
      <c r="V289" s="220">
        <f>ROUND(E289*U289,2)</f>
        <v>0</v>
      </c>
      <c r="W289" s="220"/>
      <c r="X289" s="220" t="s">
        <v>247</v>
      </c>
      <c r="Y289" s="211"/>
      <c r="Z289" s="211"/>
      <c r="AA289" s="211"/>
      <c r="AB289" s="211"/>
      <c r="AC289" s="211"/>
      <c r="AD289" s="211"/>
      <c r="AE289" s="211"/>
      <c r="AF289" s="211"/>
      <c r="AG289" s="211" t="s">
        <v>248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38">
        <v>96</v>
      </c>
      <c r="B290" s="239" t="s">
        <v>489</v>
      </c>
      <c r="C290" s="250" t="s">
        <v>490</v>
      </c>
      <c r="D290" s="240" t="s">
        <v>171</v>
      </c>
      <c r="E290" s="241">
        <v>2</v>
      </c>
      <c r="F290" s="242"/>
      <c r="G290" s="243">
        <f>ROUND(E290*F290,2)</f>
        <v>0</v>
      </c>
      <c r="H290" s="242"/>
      <c r="I290" s="243">
        <f>ROUND(E290*H290,2)</f>
        <v>0</v>
      </c>
      <c r="J290" s="242"/>
      <c r="K290" s="243">
        <f>ROUND(E290*J290,2)</f>
        <v>0</v>
      </c>
      <c r="L290" s="243">
        <v>21</v>
      </c>
      <c r="M290" s="243">
        <f>G290*(1+L290/100)</f>
        <v>0</v>
      </c>
      <c r="N290" s="243">
        <v>0</v>
      </c>
      <c r="O290" s="243">
        <f>ROUND(E290*N290,2)</f>
        <v>0</v>
      </c>
      <c r="P290" s="243">
        <v>0</v>
      </c>
      <c r="Q290" s="243">
        <f>ROUND(E290*P290,2)</f>
        <v>0</v>
      </c>
      <c r="R290" s="243"/>
      <c r="S290" s="243" t="s">
        <v>172</v>
      </c>
      <c r="T290" s="244" t="s">
        <v>135</v>
      </c>
      <c r="U290" s="220">
        <v>0</v>
      </c>
      <c r="V290" s="220">
        <f>ROUND(E290*U290,2)</f>
        <v>0</v>
      </c>
      <c r="W290" s="220"/>
      <c r="X290" s="220" t="s">
        <v>247</v>
      </c>
      <c r="Y290" s="211"/>
      <c r="Z290" s="211"/>
      <c r="AA290" s="211"/>
      <c r="AB290" s="211"/>
      <c r="AC290" s="211"/>
      <c r="AD290" s="211"/>
      <c r="AE290" s="211"/>
      <c r="AF290" s="211"/>
      <c r="AG290" s="211" t="s">
        <v>248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38">
        <v>97</v>
      </c>
      <c r="B291" s="239" t="s">
        <v>491</v>
      </c>
      <c r="C291" s="250" t="s">
        <v>492</v>
      </c>
      <c r="D291" s="240" t="s">
        <v>171</v>
      </c>
      <c r="E291" s="241">
        <v>1</v>
      </c>
      <c r="F291" s="242"/>
      <c r="G291" s="243">
        <f>ROUND(E291*F291,2)</f>
        <v>0</v>
      </c>
      <c r="H291" s="242"/>
      <c r="I291" s="243">
        <f>ROUND(E291*H291,2)</f>
        <v>0</v>
      </c>
      <c r="J291" s="242"/>
      <c r="K291" s="243">
        <f>ROUND(E291*J291,2)</f>
        <v>0</v>
      </c>
      <c r="L291" s="243">
        <v>21</v>
      </c>
      <c r="M291" s="243">
        <f>G291*(1+L291/100)</f>
        <v>0</v>
      </c>
      <c r="N291" s="243">
        <v>0</v>
      </c>
      <c r="O291" s="243">
        <f>ROUND(E291*N291,2)</f>
        <v>0</v>
      </c>
      <c r="P291" s="243">
        <v>0</v>
      </c>
      <c r="Q291" s="243">
        <f>ROUND(E291*P291,2)</f>
        <v>0</v>
      </c>
      <c r="R291" s="243"/>
      <c r="S291" s="243" t="s">
        <v>172</v>
      </c>
      <c r="T291" s="244" t="s">
        <v>135</v>
      </c>
      <c r="U291" s="220">
        <v>0</v>
      </c>
      <c r="V291" s="220">
        <f>ROUND(E291*U291,2)</f>
        <v>0</v>
      </c>
      <c r="W291" s="220"/>
      <c r="X291" s="220" t="s">
        <v>247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248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38">
        <v>98</v>
      </c>
      <c r="B292" s="239" t="s">
        <v>493</v>
      </c>
      <c r="C292" s="250" t="s">
        <v>494</v>
      </c>
      <c r="D292" s="240" t="s">
        <v>171</v>
      </c>
      <c r="E292" s="241">
        <v>19</v>
      </c>
      <c r="F292" s="242"/>
      <c r="G292" s="243">
        <f>ROUND(E292*F292,2)</f>
        <v>0</v>
      </c>
      <c r="H292" s="242"/>
      <c r="I292" s="243">
        <f>ROUND(E292*H292,2)</f>
        <v>0</v>
      </c>
      <c r="J292" s="242"/>
      <c r="K292" s="243">
        <f>ROUND(E292*J292,2)</f>
        <v>0</v>
      </c>
      <c r="L292" s="243">
        <v>21</v>
      </c>
      <c r="M292" s="243">
        <f>G292*(1+L292/100)</f>
        <v>0</v>
      </c>
      <c r="N292" s="243">
        <v>0</v>
      </c>
      <c r="O292" s="243">
        <f>ROUND(E292*N292,2)</f>
        <v>0</v>
      </c>
      <c r="P292" s="243">
        <v>0</v>
      </c>
      <c r="Q292" s="243">
        <f>ROUND(E292*P292,2)</f>
        <v>0</v>
      </c>
      <c r="R292" s="243"/>
      <c r="S292" s="243" t="s">
        <v>172</v>
      </c>
      <c r="T292" s="244" t="s">
        <v>135</v>
      </c>
      <c r="U292" s="220">
        <v>0</v>
      </c>
      <c r="V292" s="220">
        <f>ROUND(E292*U292,2)</f>
        <v>0</v>
      </c>
      <c r="W292" s="220"/>
      <c r="X292" s="220" t="s">
        <v>247</v>
      </c>
      <c r="Y292" s="211"/>
      <c r="Z292" s="211"/>
      <c r="AA292" s="211"/>
      <c r="AB292" s="211"/>
      <c r="AC292" s="211"/>
      <c r="AD292" s="211"/>
      <c r="AE292" s="211"/>
      <c r="AF292" s="211"/>
      <c r="AG292" s="211" t="s">
        <v>248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38">
        <v>99</v>
      </c>
      <c r="B293" s="239" t="s">
        <v>495</v>
      </c>
      <c r="C293" s="250" t="s">
        <v>496</v>
      </c>
      <c r="D293" s="240" t="s">
        <v>171</v>
      </c>
      <c r="E293" s="241">
        <v>29</v>
      </c>
      <c r="F293" s="242"/>
      <c r="G293" s="243">
        <f>ROUND(E293*F293,2)</f>
        <v>0</v>
      </c>
      <c r="H293" s="242"/>
      <c r="I293" s="243">
        <f>ROUND(E293*H293,2)</f>
        <v>0</v>
      </c>
      <c r="J293" s="242"/>
      <c r="K293" s="243">
        <f>ROUND(E293*J293,2)</f>
        <v>0</v>
      </c>
      <c r="L293" s="243">
        <v>21</v>
      </c>
      <c r="M293" s="243">
        <f>G293*(1+L293/100)</f>
        <v>0</v>
      </c>
      <c r="N293" s="243">
        <v>0</v>
      </c>
      <c r="O293" s="243">
        <f>ROUND(E293*N293,2)</f>
        <v>0</v>
      </c>
      <c r="P293" s="243">
        <v>0</v>
      </c>
      <c r="Q293" s="243">
        <f>ROUND(E293*P293,2)</f>
        <v>0</v>
      </c>
      <c r="R293" s="243"/>
      <c r="S293" s="243" t="s">
        <v>172</v>
      </c>
      <c r="T293" s="244" t="s">
        <v>135</v>
      </c>
      <c r="U293" s="220">
        <v>0</v>
      </c>
      <c r="V293" s="220">
        <f>ROUND(E293*U293,2)</f>
        <v>0</v>
      </c>
      <c r="W293" s="220"/>
      <c r="X293" s="220" t="s">
        <v>247</v>
      </c>
      <c r="Y293" s="211"/>
      <c r="Z293" s="211"/>
      <c r="AA293" s="211"/>
      <c r="AB293" s="211"/>
      <c r="AC293" s="211"/>
      <c r="AD293" s="211"/>
      <c r="AE293" s="211"/>
      <c r="AF293" s="211"/>
      <c r="AG293" s="211" t="s">
        <v>248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x14ac:dyDescent="0.2">
      <c r="A294" s="222" t="s">
        <v>129</v>
      </c>
      <c r="B294" s="223" t="s">
        <v>99</v>
      </c>
      <c r="C294" s="246" t="s">
        <v>100</v>
      </c>
      <c r="D294" s="224"/>
      <c r="E294" s="225"/>
      <c r="F294" s="226"/>
      <c r="G294" s="226">
        <f>SUMIF(AG295:AG305,"&lt;&gt;NOR",G295:G305)</f>
        <v>0</v>
      </c>
      <c r="H294" s="226"/>
      <c r="I294" s="226">
        <f>SUM(I295:I305)</f>
        <v>0</v>
      </c>
      <c r="J294" s="226"/>
      <c r="K294" s="226">
        <f>SUM(K295:K305)</f>
        <v>0</v>
      </c>
      <c r="L294" s="226"/>
      <c r="M294" s="226">
        <f>SUM(M295:M305)</f>
        <v>0</v>
      </c>
      <c r="N294" s="226"/>
      <c r="O294" s="226">
        <f>SUM(O295:O305)</f>
        <v>0</v>
      </c>
      <c r="P294" s="226"/>
      <c r="Q294" s="226">
        <f>SUM(Q295:Q305)</f>
        <v>0</v>
      </c>
      <c r="R294" s="226"/>
      <c r="S294" s="226"/>
      <c r="T294" s="227"/>
      <c r="U294" s="221"/>
      <c r="V294" s="221">
        <f>SUM(V295:V305)</f>
        <v>0</v>
      </c>
      <c r="W294" s="221"/>
      <c r="X294" s="221"/>
      <c r="AG294" t="s">
        <v>130</v>
      </c>
    </row>
    <row r="295" spans="1:60" outlineLevel="1" x14ac:dyDescent="0.2">
      <c r="A295" s="228">
        <v>100</v>
      </c>
      <c r="B295" s="229" t="s">
        <v>497</v>
      </c>
      <c r="C295" s="247" t="s">
        <v>498</v>
      </c>
      <c r="D295" s="230" t="s">
        <v>319</v>
      </c>
      <c r="E295" s="231">
        <v>1</v>
      </c>
      <c r="F295" s="232"/>
      <c r="G295" s="233">
        <f>ROUND(E295*F295,2)</f>
        <v>0</v>
      </c>
      <c r="H295" s="232"/>
      <c r="I295" s="233">
        <f>ROUND(E295*H295,2)</f>
        <v>0</v>
      </c>
      <c r="J295" s="232"/>
      <c r="K295" s="233">
        <f>ROUND(E295*J295,2)</f>
        <v>0</v>
      </c>
      <c r="L295" s="233">
        <v>21</v>
      </c>
      <c r="M295" s="233">
        <f>G295*(1+L295/100)</f>
        <v>0</v>
      </c>
      <c r="N295" s="233">
        <v>0</v>
      </c>
      <c r="O295" s="233">
        <f>ROUND(E295*N295,2)</f>
        <v>0</v>
      </c>
      <c r="P295" s="233">
        <v>0</v>
      </c>
      <c r="Q295" s="233">
        <f>ROUND(E295*P295,2)</f>
        <v>0</v>
      </c>
      <c r="R295" s="233"/>
      <c r="S295" s="233" t="s">
        <v>172</v>
      </c>
      <c r="T295" s="234" t="s">
        <v>135</v>
      </c>
      <c r="U295" s="220">
        <v>0</v>
      </c>
      <c r="V295" s="220">
        <f>ROUND(E295*U295,2)</f>
        <v>0</v>
      </c>
      <c r="W295" s="220"/>
      <c r="X295" s="220" t="s">
        <v>173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174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 x14ac:dyDescent="0.2">
      <c r="A296" s="218"/>
      <c r="B296" s="219"/>
      <c r="C296" s="248" t="s">
        <v>499</v>
      </c>
      <c r="D296" s="235"/>
      <c r="E296" s="235"/>
      <c r="F296" s="235"/>
      <c r="G296" s="235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20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139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8"/>
      <c r="B297" s="219"/>
      <c r="C297" s="249" t="s">
        <v>500</v>
      </c>
      <c r="D297" s="237"/>
      <c r="E297" s="237"/>
      <c r="F297" s="237"/>
      <c r="G297" s="237"/>
      <c r="H297" s="220"/>
      <c r="I297" s="220"/>
      <c r="J297" s="220"/>
      <c r="K297" s="220"/>
      <c r="L297" s="220"/>
      <c r="M297" s="220"/>
      <c r="N297" s="220"/>
      <c r="O297" s="220"/>
      <c r="P297" s="220"/>
      <c r="Q297" s="220"/>
      <c r="R297" s="220"/>
      <c r="S297" s="220"/>
      <c r="T297" s="220"/>
      <c r="U297" s="220"/>
      <c r="V297" s="220"/>
      <c r="W297" s="220"/>
      <c r="X297" s="220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139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8"/>
      <c r="B298" s="219"/>
      <c r="C298" s="249" t="s">
        <v>501</v>
      </c>
      <c r="D298" s="237"/>
      <c r="E298" s="237"/>
      <c r="F298" s="237"/>
      <c r="G298" s="237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20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139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8"/>
      <c r="B299" s="219"/>
      <c r="C299" s="249" t="s">
        <v>502</v>
      </c>
      <c r="D299" s="237"/>
      <c r="E299" s="237"/>
      <c r="F299" s="237"/>
      <c r="G299" s="237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20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139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">
      <c r="A300" s="218"/>
      <c r="B300" s="219"/>
      <c r="C300" s="249" t="s">
        <v>503</v>
      </c>
      <c r="D300" s="237"/>
      <c r="E300" s="237"/>
      <c r="F300" s="237"/>
      <c r="G300" s="237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20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139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18"/>
      <c r="B301" s="219"/>
      <c r="C301" s="249" t="s">
        <v>504</v>
      </c>
      <c r="D301" s="237"/>
      <c r="E301" s="237"/>
      <c r="F301" s="237"/>
      <c r="G301" s="237"/>
      <c r="H301" s="220"/>
      <c r="I301" s="220"/>
      <c r="J301" s="220"/>
      <c r="K301" s="220"/>
      <c r="L301" s="220"/>
      <c r="M301" s="220"/>
      <c r="N301" s="220"/>
      <c r="O301" s="220"/>
      <c r="P301" s="220"/>
      <c r="Q301" s="220"/>
      <c r="R301" s="220"/>
      <c r="S301" s="220"/>
      <c r="T301" s="220"/>
      <c r="U301" s="220"/>
      <c r="V301" s="220"/>
      <c r="W301" s="220"/>
      <c r="X301" s="22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139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8"/>
      <c r="B302" s="219"/>
      <c r="C302" s="249" t="s">
        <v>505</v>
      </c>
      <c r="D302" s="237"/>
      <c r="E302" s="237"/>
      <c r="F302" s="237"/>
      <c r="G302" s="237"/>
      <c r="H302" s="220"/>
      <c r="I302" s="220"/>
      <c r="J302" s="220"/>
      <c r="K302" s="220"/>
      <c r="L302" s="220"/>
      <c r="M302" s="220"/>
      <c r="N302" s="220"/>
      <c r="O302" s="220"/>
      <c r="P302" s="220"/>
      <c r="Q302" s="220"/>
      <c r="R302" s="220"/>
      <c r="S302" s="220"/>
      <c r="T302" s="220"/>
      <c r="U302" s="220"/>
      <c r="V302" s="220"/>
      <c r="W302" s="220"/>
      <c r="X302" s="220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139</v>
      </c>
      <c r="AH302" s="211"/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8"/>
      <c r="B303" s="219"/>
      <c r="C303" s="249" t="s">
        <v>506</v>
      </c>
      <c r="D303" s="237"/>
      <c r="E303" s="237"/>
      <c r="F303" s="237"/>
      <c r="G303" s="237"/>
      <c r="H303" s="220"/>
      <c r="I303" s="220"/>
      <c r="J303" s="220"/>
      <c r="K303" s="220"/>
      <c r="L303" s="220"/>
      <c r="M303" s="220"/>
      <c r="N303" s="220"/>
      <c r="O303" s="220"/>
      <c r="P303" s="220"/>
      <c r="Q303" s="220"/>
      <c r="R303" s="220"/>
      <c r="S303" s="220"/>
      <c r="T303" s="220"/>
      <c r="U303" s="220"/>
      <c r="V303" s="220"/>
      <c r="W303" s="220"/>
      <c r="X303" s="220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139</v>
      </c>
      <c r="AH303" s="211"/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18"/>
      <c r="B304" s="219"/>
      <c r="C304" s="249" t="s">
        <v>507</v>
      </c>
      <c r="D304" s="237"/>
      <c r="E304" s="237"/>
      <c r="F304" s="237"/>
      <c r="G304" s="237"/>
      <c r="H304" s="220"/>
      <c r="I304" s="220"/>
      <c r="J304" s="220"/>
      <c r="K304" s="220"/>
      <c r="L304" s="220"/>
      <c r="M304" s="220"/>
      <c r="N304" s="220"/>
      <c r="O304" s="220"/>
      <c r="P304" s="220"/>
      <c r="Q304" s="220"/>
      <c r="R304" s="220"/>
      <c r="S304" s="220"/>
      <c r="T304" s="220"/>
      <c r="U304" s="220"/>
      <c r="V304" s="220"/>
      <c r="W304" s="220"/>
      <c r="X304" s="220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139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36" t="str">
        <f>C304</f>
        <v>OSTATNÍ: dodávka, montáž včetně podružného materiálu (kotvení, kabely, atd.), zapojení, uvedení do provozu, zaškolení obsluhy,</v>
      </c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18"/>
      <c r="B305" s="219"/>
      <c r="C305" s="261" t="s">
        <v>508</v>
      </c>
      <c r="D305" s="254"/>
      <c r="E305" s="255">
        <v>1</v>
      </c>
      <c r="F305" s="220"/>
      <c r="G305" s="220"/>
      <c r="H305" s="220"/>
      <c r="I305" s="220"/>
      <c r="J305" s="220"/>
      <c r="K305" s="220"/>
      <c r="L305" s="220"/>
      <c r="M305" s="220"/>
      <c r="N305" s="220"/>
      <c r="O305" s="220"/>
      <c r="P305" s="220"/>
      <c r="Q305" s="220"/>
      <c r="R305" s="220"/>
      <c r="S305" s="220"/>
      <c r="T305" s="220"/>
      <c r="U305" s="220"/>
      <c r="V305" s="220"/>
      <c r="W305" s="220"/>
      <c r="X305" s="220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191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x14ac:dyDescent="0.2">
      <c r="A306" s="3"/>
      <c r="B306" s="4"/>
      <c r="C306" s="251"/>
      <c r="D306" s="6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AE306">
        <v>15</v>
      </c>
      <c r="AF306">
        <v>21</v>
      </c>
      <c r="AG306" t="s">
        <v>116</v>
      </c>
    </row>
    <row r="307" spans="1:60" x14ac:dyDescent="0.2">
      <c r="A307" s="214"/>
      <c r="B307" s="215" t="s">
        <v>29</v>
      </c>
      <c r="C307" s="252"/>
      <c r="D307" s="216"/>
      <c r="E307" s="217"/>
      <c r="F307" s="217"/>
      <c r="G307" s="245">
        <f>G8+G16+G24+G45+G62+G67+G69+G75+G94+G97+G106+G112+G129+G155+G252+G264+G294</f>
        <v>0</v>
      </c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AE307">
        <f>SUMIF(L7:L305,AE306,G7:G305)</f>
        <v>0</v>
      </c>
      <c r="AF307">
        <f>SUMIF(L7:L305,AF306,G7:G305)</f>
        <v>0</v>
      </c>
      <c r="AG307" t="s">
        <v>176</v>
      </c>
    </row>
    <row r="308" spans="1:60" x14ac:dyDescent="0.2">
      <c r="C308" s="253"/>
      <c r="D308" s="10"/>
      <c r="AG308" t="s">
        <v>182</v>
      </c>
    </row>
    <row r="309" spans="1:60" x14ac:dyDescent="0.2">
      <c r="D309" s="10"/>
    </row>
    <row r="310" spans="1:60" x14ac:dyDescent="0.2">
      <c r="D310" s="10"/>
    </row>
    <row r="311" spans="1:60" x14ac:dyDescent="0.2">
      <c r="D311" s="10"/>
    </row>
    <row r="312" spans="1:60" x14ac:dyDescent="0.2">
      <c r="D312" s="10"/>
    </row>
    <row r="313" spans="1:60" x14ac:dyDescent="0.2">
      <c r="D313" s="10"/>
    </row>
    <row r="314" spans="1:60" x14ac:dyDescent="0.2">
      <c r="D314" s="10"/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VggWGJBmOp5/7J9EA+3U94ZyYJFb4xAzMUW7HfFKFMaSMMpjha+m0+fTG2mE5P1YORQXL1ynjkW9eeqdMWcpQ==" saltValue="BZ6t12XBNQHG+2j08Q9HvQ==" spinCount="100000" sheet="1"/>
  <mergeCells count="65">
    <mergeCell ref="C300:G300"/>
    <mergeCell ref="C301:G301"/>
    <mergeCell ref="C302:G302"/>
    <mergeCell ref="C303:G303"/>
    <mergeCell ref="C304:G304"/>
    <mergeCell ref="C284:G284"/>
    <mergeCell ref="C286:G286"/>
    <mergeCell ref="C296:G296"/>
    <mergeCell ref="C297:G297"/>
    <mergeCell ref="C298:G298"/>
    <mergeCell ref="C299:G299"/>
    <mergeCell ref="C219:G219"/>
    <mergeCell ref="C220:G220"/>
    <mergeCell ref="C221:G221"/>
    <mergeCell ref="C222:G222"/>
    <mergeCell ref="C223:G223"/>
    <mergeCell ref="C251:G251"/>
    <mergeCell ref="C213:G213"/>
    <mergeCell ref="C214:G214"/>
    <mergeCell ref="C215:G215"/>
    <mergeCell ref="C216:G216"/>
    <mergeCell ref="C217:G217"/>
    <mergeCell ref="C218:G218"/>
    <mergeCell ref="C186:G186"/>
    <mergeCell ref="C187:G187"/>
    <mergeCell ref="C189:G189"/>
    <mergeCell ref="C196:G196"/>
    <mergeCell ref="C197:G197"/>
    <mergeCell ref="C199:G199"/>
    <mergeCell ref="C140:G140"/>
    <mergeCell ref="C154:G154"/>
    <mergeCell ref="C157:G157"/>
    <mergeCell ref="C163:G163"/>
    <mergeCell ref="C169:G169"/>
    <mergeCell ref="C175:G175"/>
    <mergeCell ref="C110:G110"/>
    <mergeCell ref="C119:G119"/>
    <mergeCell ref="C120:G120"/>
    <mergeCell ref="C123:G123"/>
    <mergeCell ref="C126:G126"/>
    <mergeCell ref="C128:G128"/>
    <mergeCell ref="C92:G92"/>
    <mergeCell ref="C93:G93"/>
    <mergeCell ref="C96:G96"/>
    <mergeCell ref="C105:G105"/>
    <mergeCell ref="C108:G108"/>
    <mergeCell ref="C109:G109"/>
    <mergeCell ref="C56:G56"/>
    <mergeCell ref="C60:G60"/>
    <mergeCell ref="C64:G64"/>
    <mergeCell ref="C77:G77"/>
    <mergeCell ref="C80:G80"/>
    <mergeCell ref="C87:G87"/>
    <mergeCell ref="C18:G18"/>
    <mergeCell ref="C26:G26"/>
    <mergeCell ref="C36:G36"/>
    <mergeCell ref="C47:G47"/>
    <mergeCell ref="C50:G50"/>
    <mergeCell ref="C53:G5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'1 1 Pol'!Názvy_tisku</vt:lpstr>
      <vt:lpstr>oadresa</vt:lpstr>
      <vt:lpstr>Stavba!Objednatel</vt:lpstr>
      <vt:lpstr>Stavba!Objekt</vt:lpstr>
      <vt:lpstr>'01 1 Pol'!Oblast_tisku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2019-03-19T12:27:02Z</cp:lastPrinted>
  <dcterms:created xsi:type="dcterms:W3CDTF">2009-04-08T07:15:50Z</dcterms:created>
  <dcterms:modified xsi:type="dcterms:W3CDTF">2020-01-14T06:55:35Z</dcterms:modified>
</cp:coreProperties>
</file>